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 АС ААС АГС " sheetId="1" r:id="rId1"/>
    <sheet name=" МСС " sheetId="2" r:id="rId2"/>
    <sheet name=" ТУ МЗС " sheetId="3" r:id="rId3"/>
    <sheet name=" ТУ ап " sheetId="4" r:id="rId4"/>
    <sheet name=" ВККС 2023 " sheetId="5" r:id="rId5"/>
    <sheet name=" НШСУ 2023" sheetId="6" r:id="rId6"/>
    <sheet name=" ССО 2111 " sheetId="7" r:id="rId7"/>
    <sheet name=" ССО 2112 " sheetId="8" r:id="rId8"/>
    <sheet name=" ДСАУ ап " sheetId="9" r:id="rId9"/>
  </sheets>
  <definedNames>
    <definedName name="_xlfn.IFERROR" hidden="1">#NAME?</definedName>
    <definedName name="_xlnm._FilterDatabase" localSheetId="0" hidden="1">' АС ААС АГС '!$AC$9:$AF$892</definedName>
  </definedNames>
  <calcPr fullCalcOnLoad="1"/>
</workbook>
</file>

<file path=xl/comments1.xml><?xml version="1.0" encoding="utf-8"?>
<comments xmlns="http://schemas.openxmlformats.org/spreadsheetml/2006/main">
  <authors>
    <author>Автор</author>
  </authors>
  <commentList>
    <comment ref="O57" authorId="0">
      <text>
        <r>
          <rPr>
            <b/>
            <sz val="9"/>
            <rFont val="Tahoma"/>
            <family val="2"/>
          </rPr>
          <t>Автор:</t>
        </r>
        <r>
          <rPr>
            <sz val="9"/>
            <rFont val="Tahoma"/>
            <family val="2"/>
          </rPr>
          <t xml:space="preserve">
референт</t>
        </r>
      </text>
    </comment>
  </commentList>
</comments>
</file>

<file path=xl/sharedStrings.xml><?xml version="1.0" encoding="utf-8"?>
<sst xmlns="http://schemas.openxmlformats.org/spreadsheetml/2006/main" count="4063" uniqueCount="264">
  <si>
    <t xml:space="preserve">Посади </t>
  </si>
  <si>
    <t>Судді</t>
  </si>
  <si>
    <t xml:space="preserve">Керівники самостійниї підрозділів та їх заступники (департаменту, служби, самостійного управління, самостійного відділу, самостійного сектору) </t>
  </si>
  <si>
    <t>Керівництво (керівник органу, секретаріату/апарату, та їх заступники)</t>
  </si>
  <si>
    <t>Середній розмір заробітної плати (грн)</t>
  </si>
  <si>
    <t>за посадовими окладами (тис грн)</t>
  </si>
  <si>
    <t xml:space="preserve">РАЗОМ </t>
  </si>
  <si>
    <t>АПАРАТ всього</t>
  </si>
  <si>
    <t>з них:</t>
  </si>
  <si>
    <t>секретарі судового засідання</t>
  </si>
  <si>
    <t>судові розпорядники</t>
  </si>
  <si>
    <t>Працівники , які виконують функції з обслуговування</t>
  </si>
  <si>
    <t>помічники суддів</t>
  </si>
  <si>
    <t xml:space="preserve">Працівники патронатної служби, всього  </t>
  </si>
  <si>
    <t xml:space="preserve">у т.ч. </t>
  </si>
  <si>
    <t>Нараховано за звітний місяць 2023 року</t>
  </si>
  <si>
    <t>Надбавки і доплати</t>
  </si>
  <si>
    <t>інші виплати</t>
  </si>
  <si>
    <t>Усього за звітний місяць 2023 року (тис. грн)</t>
  </si>
  <si>
    <t xml:space="preserve">Керівники  та їх заступники підрозділи у складі департаменту, служби, самостійного управління, відділу </t>
  </si>
  <si>
    <t>Чисельність працівників, яким нараховано заробітну плату протягом звітного місяця  (одиниць)</t>
  </si>
  <si>
    <t>Відпустка (тис. грн)</t>
  </si>
  <si>
    <t xml:space="preserve"> за ранг  (тис. грн)</t>
  </si>
  <si>
    <t xml:space="preserve"> за вислугу років (тис. грн)</t>
  </si>
  <si>
    <t>за роботу, що передбачає доступ до державної таємниці (тис. грн)</t>
  </si>
  <si>
    <t>премія (тис. грн)</t>
  </si>
  <si>
    <t xml:space="preserve"> за інтенсивність праці /
за виконання особливо важливої роботи (тис. грн)</t>
  </si>
  <si>
    <t>за науковий ступінь (тис. грн)</t>
  </si>
  <si>
    <t>за перебування на адміністративній посаді (тис. грн)</t>
  </si>
  <si>
    <t>за додаткове навантаження за тимчасово-відсутнього працівника та за вакантною посадою (тис. грн)</t>
  </si>
  <si>
    <t>Тимчасова непрацездатність за рахунок установи(тис. грн)</t>
  </si>
  <si>
    <t>Доплата до мінімальної заробітної плати (тис. грн)</t>
  </si>
  <si>
    <t>Доплати робітникам (тис. грн)</t>
  </si>
  <si>
    <t>Виплати мобілізованим працівникам (тис. грн)</t>
  </si>
  <si>
    <t>Допомога до відпустки (тис. грн)</t>
  </si>
  <si>
    <t>Матеріальна допомога для вирішення соціально-побутових питань (тис. грн)</t>
  </si>
  <si>
    <t>Компенсація відпустки (тис. грн)</t>
  </si>
  <si>
    <t>Вихідна допомога (тис. грн)</t>
  </si>
  <si>
    <t>Виплата по судовим рішенням(тис. грн)</t>
  </si>
  <si>
    <t>відрядження (тис. грн)</t>
  </si>
  <si>
    <t>інше (розшифрувати) донорські (тис. грн)</t>
  </si>
  <si>
    <t>Робітники, трудові угоди</t>
  </si>
  <si>
    <r>
      <rPr>
        <b/>
        <sz val="11"/>
        <color indexed="10"/>
        <rFont val="Times New Roman"/>
        <family val="1"/>
      </rPr>
      <t>Підкатегорія В1</t>
    </r>
    <r>
      <rPr>
        <b/>
        <sz val="11"/>
        <color indexed="8"/>
        <rFont val="Times New Roman"/>
        <family val="1"/>
      </rPr>
      <t xml:space="preserve"> (головний спеціаліст, головний консультант)</t>
    </r>
  </si>
  <si>
    <r>
      <rPr>
        <b/>
        <sz val="11"/>
        <color indexed="10"/>
        <rFont val="Times New Roman"/>
        <family val="1"/>
      </rPr>
      <t>Підкатегорія В2</t>
    </r>
    <r>
      <rPr>
        <b/>
        <sz val="11"/>
        <color indexed="8"/>
        <rFont val="Times New Roman"/>
        <family val="1"/>
      </rPr>
      <t xml:space="preserve"> (провідний спеціаліст, старший судовий розпорядник, старший секретар суду, консультант суду,  секретар судуового засідання)</t>
    </r>
  </si>
  <si>
    <r>
      <rPr>
        <b/>
        <sz val="11"/>
        <color indexed="10"/>
        <rFont val="Times New Roman"/>
        <family val="1"/>
      </rPr>
      <t>Підкатегорія В3</t>
    </r>
    <r>
      <rPr>
        <b/>
        <sz val="11"/>
        <color indexed="8"/>
        <rFont val="Times New Roman"/>
        <family val="1"/>
      </rPr>
      <t xml:space="preserve"> (спеціаліст, судовий розпорядник, секретар суду, консультант)</t>
    </r>
  </si>
  <si>
    <t xml:space="preserve">назва ТУ ДСА </t>
  </si>
  <si>
    <t>Вінницька обл.</t>
  </si>
  <si>
    <t>Волинська обл.</t>
  </si>
  <si>
    <t>Дніпропетровська обл.</t>
  </si>
  <si>
    <t>Донецька обл.</t>
  </si>
  <si>
    <t>Житомирська обл.</t>
  </si>
  <si>
    <t>Закарпатська обл.</t>
  </si>
  <si>
    <t>Запорізька обл.</t>
  </si>
  <si>
    <t>Ів-Франківська обл.</t>
  </si>
  <si>
    <t>Кропивницький обл.</t>
  </si>
  <si>
    <t>Луганська обл.</t>
  </si>
  <si>
    <t>Львівська обл.</t>
  </si>
  <si>
    <t>Миколаївська обл.</t>
  </si>
  <si>
    <t>Одеська обл.</t>
  </si>
  <si>
    <t>Полтавська обл.</t>
  </si>
  <si>
    <t>Рівненська обл.</t>
  </si>
  <si>
    <t>Сумська обл.</t>
  </si>
  <si>
    <t>Тернопільська обл.</t>
  </si>
  <si>
    <t>Харківська обл.</t>
  </si>
  <si>
    <t>Херсонська обл.</t>
  </si>
  <si>
    <t>Хмельницька обл.</t>
  </si>
  <si>
    <t>Черкаська обл.</t>
  </si>
  <si>
    <t>Чернівецька обл.</t>
  </si>
  <si>
    <t>Чернігівськка обл.</t>
  </si>
  <si>
    <t xml:space="preserve">Київська обл. </t>
  </si>
  <si>
    <t>м. Київ</t>
  </si>
  <si>
    <t>ВСЬОГО</t>
  </si>
  <si>
    <t>Водії</t>
  </si>
  <si>
    <t>Співробітники (середній склад)</t>
  </si>
  <si>
    <t>Співробітники (молодший склад)</t>
  </si>
  <si>
    <t>Назва суду</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</si>
  <si>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</si>
  <si>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</si>
  <si>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</si>
  <si>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</si>
  <si>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</si>
  <si>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</si>
  <si>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</si>
  <si>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</si>
  <si>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</si>
  <si>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</si>
  <si>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</si>
  <si>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</si>
  <si>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</si>
  <si>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</si>
  <si>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</si>
  <si>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</si>
  <si>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</si>
  <si>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</si>
  <si>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</si>
  <si>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</si>
  <si>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</si>
  <si>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</si>
  <si>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</si>
  <si>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</si>
  <si>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Господарський суд м. Києва</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</si>
  <si>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</si>
  <si>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</si>
  <si>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</si>
  <si>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</si>
  <si>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</si>
  <si>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</si>
  <si>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</si>
  <si>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</si>
  <si>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</si>
  <si>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</si>
  <si>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</si>
  <si>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</si>
  <si>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</si>
  <si>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</si>
  <si>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</si>
  <si>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</si>
  <si>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</si>
  <si>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</si>
  <si>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</si>
  <si>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</si>
  <si>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</si>
  <si>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</si>
  <si>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</si>
  <si>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</si>
  <si>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</si>
  <si>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РАЗОМ по ГС ОАС</t>
  </si>
  <si>
    <t>Область</t>
  </si>
  <si>
    <t>Волинська</t>
  </si>
  <si>
    <t>Дніпропетровська</t>
  </si>
  <si>
    <t>Житомирська</t>
  </si>
  <si>
    <t>Запорізька</t>
  </si>
  <si>
    <t>Кіровоградська</t>
  </si>
  <si>
    <t>Львівська</t>
  </si>
  <si>
    <t>Одеська</t>
  </si>
  <si>
    <t>Полтава</t>
  </si>
  <si>
    <t>Рівненська</t>
  </si>
  <si>
    <t>Сумська</t>
  </si>
  <si>
    <t>Тернопільська</t>
  </si>
  <si>
    <t>Харківська</t>
  </si>
  <si>
    <t>Хмельницька</t>
  </si>
  <si>
    <t>Черкаська</t>
  </si>
  <si>
    <t>Чернівецька</t>
  </si>
  <si>
    <t>Чернігівська</t>
  </si>
  <si>
    <t>м. Києва</t>
  </si>
  <si>
    <t xml:space="preserve">Вінницький апеляційний суд </t>
  </si>
  <si>
    <t xml:space="preserve">Волинський апеляційний суд </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</si>
  <si>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</si>
  <si>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</si>
  <si>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</si>
  <si>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</si>
  <si>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</si>
  <si>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</si>
  <si>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</si>
  <si>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</si>
  <si>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</si>
  <si>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</si>
  <si>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</si>
  <si>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</si>
  <si>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</si>
  <si>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</si>
  <si>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</si>
  <si>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</si>
  <si>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</si>
  <si>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</si>
  <si>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</si>
  <si>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</si>
  <si>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</si>
  <si>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</si>
  <si>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 xml:space="preserve">Східний апеляційний господарський суд </t>
  </si>
  <si>
    <t>Центральний апеляційний господарський суд</t>
  </si>
  <si>
    <t xml:space="preserve">Південно-західний апеляційний господарський суд </t>
  </si>
  <si>
    <t xml:space="preserve">Північний апеляційний господарський суд </t>
  </si>
  <si>
    <t xml:space="preserve">Північно-західний апеляційний господарський суд </t>
  </si>
  <si>
    <t xml:space="preserve">Західний апеляційний господарський суд </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</si>
  <si>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</si>
  <si>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</si>
  <si>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</si>
  <si>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</si>
  <si>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</si>
  <si>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</si>
  <si>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</si>
  <si>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r>
      <rPr>
        <b/>
        <sz val="14"/>
        <color indexed="10"/>
        <rFont val="Times New Roman"/>
        <family val="1"/>
      </rPr>
      <t>Підкатегорія В1</t>
    </r>
    <r>
      <rPr>
        <b/>
        <sz val="14"/>
        <color indexed="8"/>
        <rFont val="Times New Roman"/>
        <family val="1"/>
      </rPr>
      <t xml:space="preserve"> (головний спеціаліст, головний консультант)</t>
    </r>
  </si>
  <si>
    <r>
      <rPr>
        <b/>
        <sz val="14"/>
        <color indexed="10"/>
        <rFont val="Times New Roman"/>
        <family val="1"/>
      </rPr>
      <t>Підкатегорія В2</t>
    </r>
    <r>
      <rPr>
        <b/>
        <sz val="14"/>
        <color indexed="8"/>
        <rFont val="Times New Roman"/>
        <family val="1"/>
      </rPr>
      <t xml:space="preserve"> (провідний спеціаліст, старший судовий розпорядник, старший секретар суду, консультант суду,  секретар судуового засідання)</t>
    </r>
  </si>
  <si>
    <r>
      <rPr>
        <b/>
        <sz val="14"/>
        <color indexed="10"/>
        <rFont val="Times New Roman"/>
        <family val="1"/>
      </rPr>
      <t>Підкатегорія В3</t>
    </r>
    <r>
      <rPr>
        <b/>
        <sz val="14"/>
        <color indexed="8"/>
        <rFont val="Times New Roman"/>
        <family val="1"/>
      </rPr>
      <t xml:space="preserve"> (спеціаліст, судовий розпорядник, секретар суду, консультант)</t>
    </r>
  </si>
  <si>
    <t>Робітники, трудові угоди, ЦПД</t>
  </si>
  <si>
    <t>Середній розмір грошового забезпечення (грн)</t>
  </si>
  <si>
    <t>Всього</t>
  </si>
  <si>
    <t>Керівництво (керівник органу, секретаріату/апарату, та їх заступники) Співробітники (Керівництво)</t>
  </si>
  <si>
    <t xml:space="preserve">Вінницька </t>
  </si>
  <si>
    <t xml:space="preserve">Донецька </t>
  </si>
  <si>
    <t xml:space="preserve">Закарпатська </t>
  </si>
  <si>
    <t>Київська</t>
  </si>
  <si>
    <t>Луганська</t>
  </si>
  <si>
    <t>Миколаївська</t>
  </si>
  <si>
    <t>РАЗОМ по АС АГС ААС</t>
  </si>
  <si>
    <t>Підкатегорія В1 (головний спеціаліст, головний консультант)</t>
  </si>
  <si>
    <t>Підкатегорія В2 (провідний спеціаліст, старший судовий розпорядник, старший секретар суду, консультант суду,  секретар судуового засідання)</t>
  </si>
  <si>
    <t>Підкатегорія В3 (спеціаліст, судовий розпорядник, секретар суду, консультант)</t>
  </si>
  <si>
    <t xml:space="preserve">Начальник фінансового управління (головний бухгалтер) </t>
  </si>
  <si>
    <t>центрального органу управління служби судової охорони</t>
  </si>
  <si>
    <t>Івано-Франківськ</t>
  </si>
  <si>
    <t>Середній розмір заробітної плати за січень-грудень 2023р. (грн)</t>
  </si>
  <si>
    <t>Фактична чисельність працівників, яким нараховано заробітну плату протягом 2023 року  (одиниць)</t>
  </si>
  <si>
    <t>Середній відсоток стимулюючих виплат за січень-грудень 2023 р. з урахуванням виплати матеріальної допомоги на ВСПП (%)</t>
  </si>
  <si>
    <t xml:space="preserve">Керівники самостійних підрозділів та їх заступники (департаменту, служби, самостійного управління, самостійного відділу, самостійного сектору) </t>
  </si>
  <si>
    <t xml:space="preserve">АПАРАТ всього (посадові оклади з урахуванням коефіцієнту 1,5 (п.п.1 п.1 Постанови КМУ №391))     
</t>
  </si>
  <si>
    <t xml:space="preserve">АПАРАТ всього (посадові оклади з урахуванням коефіцієнту 2,0 (п.п.1 п.1 Постанови КМУ №391))     
</t>
  </si>
  <si>
    <t>АПАРАТ всього (посадовий оклад з урахуванням коефіцієнту 1,5 (п.п.1 п.1 Постанови КМУ №391)</t>
  </si>
  <si>
    <t>АПАРАТ всього (посадовий оклад з урахуванням коефіцієнту 2,0 (п.п.1 п.1 Постанови КМУ №391)</t>
  </si>
  <si>
    <r>
      <rPr>
        <b/>
        <sz val="12"/>
        <color indexed="10"/>
        <rFont val="Times New Roman"/>
        <family val="1"/>
      </rPr>
      <t>Підкатегорія В1</t>
    </r>
    <r>
      <rPr>
        <b/>
        <sz val="12"/>
        <color indexed="8"/>
        <rFont val="Times New Roman"/>
        <family val="1"/>
      </rPr>
      <t xml:space="preserve"> (головний спеціаліст, головний консультант)</t>
    </r>
  </si>
  <si>
    <r>
      <rPr>
        <b/>
        <sz val="12"/>
        <color indexed="10"/>
        <rFont val="Times New Roman"/>
        <family val="1"/>
      </rPr>
      <t>Підкатегорія В2</t>
    </r>
    <r>
      <rPr>
        <b/>
        <sz val="12"/>
        <color indexed="8"/>
        <rFont val="Times New Roman"/>
        <family val="1"/>
      </rPr>
      <t xml:space="preserve"> (провідний спеціаліст, старший судовий розпорядник, старший секретар суду, консультант суду,  секретар судуового засідання)</t>
    </r>
  </si>
  <si>
    <r>
      <rPr>
        <b/>
        <sz val="12"/>
        <color indexed="10"/>
        <rFont val="Times New Roman"/>
        <family val="1"/>
      </rPr>
      <t>Підкатегорія В3</t>
    </r>
    <r>
      <rPr>
        <b/>
        <sz val="12"/>
        <color indexed="8"/>
        <rFont val="Times New Roman"/>
        <family val="1"/>
      </rPr>
      <t xml:space="preserve"> (спеціаліст, судовий розпорядник, секретар суду, консультант)</t>
    </r>
  </si>
  <si>
    <t>Середній розмір заробітної плати та стимулюючих виплат за 2023 рік працівників апарату Національної школи суддів України згідно з інформацією щодо фактичних видатків на оплату праці за січень – грудень 2023 року, наданою Національною школою суддів України</t>
  </si>
  <si>
    <t>Середній розмір заробітної плати та стимулюючих виплат за 2023 рік працівників апарату Вищої кваліфікаційної комісії суддів України згідно з інформацією щодо фактичних видатків на оплату праці за січень – грудень 2023 року, наданою Вищою кваліфікаційною комісією суддів України</t>
  </si>
  <si>
    <t xml:space="preserve">Середній розмір заробітної плати та стимулюючих виплат за 2023 рік працівників апаратів апеляційних судів згідно з інформацією щодо фактичних видатків на оплату праці за січень – грудень 2023 року, наданою апеляційними судами  </t>
  </si>
  <si>
    <t xml:space="preserve">Середній розмір заробітної плати та стимулюючих виплат за 2023 рік працівників апаратів місцевих спеціалізованих судів згідно з інформацією щодо фактичних видатків на оплату праці за січень – грудень 2023 року, наданою місцевими спеціалізованими судами  </t>
  </si>
  <si>
    <t xml:space="preserve">Середній розмір заробітної плати та стимулюючих виплат за 2023 рік працівників апаратів місцевих загальних судів згідно з інформацією щодо фактичних видатків на оплату праці за січень – грудень 2023 року, наданою ТУ ДСА України </t>
  </si>
  <si>
    <t xml:space="preserve">Середній розмір заробітної плати та стимулюючих виплат за 2023 рік працівників апаратів ТУ ДСА України згідно з інформацією щодо фактичних видатків на оплату праці за січень – грудень 2023 року, наданою ТУ ДСА України </t>
  </si>
  <si>
    <t xml:space="preserve">Середній розмір заробітної плати та стимулюючих виплат за 2023 рік працівників апарату  Служби судової охорони  згідно з інформацією щодо фактичних видатків на оплату праці за січень – грудень 2023 року, наданою ССО </t>
  </si>
  <si>
    <t xml:space="preserve">Середній розмір грошового забезпечення та стимулюючих виплат за 2023 рік співробітників  Служби судової охорони  згідно з інформацією щодо фактичних видатків на оплату праці за січень – грудень 2023 року, наданою ССО </t>
  </si>
  <si>
    <t>Середній розмір заробітної плати та стимулюючих виплат за 2023 рік працівників апарату ДСА України згідно з інформацією щодо фактичних видатків на оплату праці за січень – грудень 2023 року</t>
  </si>
  <si>
    <t>Члени Комісії (червень- грудень 2023р)</t>
  </si>
  <si>
    <t>Працівники патронатної служби, всього  ( червень-грудень 2023р)</t>
  </si>
  <si>
    <t xml:space="preserve">*В ТУ ДСА України у Чернігівській області відповідно до деталізації планових видатків на 2023 рік фактична чисельність працівників апарату становила 17 осіб. Протягом року фактична чисельність складала 13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113%. </t>
  </si>
  <si>
    <t>113*</t>
  </si>
  <si>
    <t>120*</t>
  </si>
  <si>
    <t xml:space="preserve">*В ТУ ДСА України в Одеській області відповідно до деталізації планових видатків на 2023 рік фактична чисельність працівників апаратів місцевих загальних судів становила 1036 осіб. Протягом року фактична чисельність складала 959 осіб. За рахунок наявних вакантних посад утворилася економія фонду заробітної плати, що дозволило забезпечити працівників апаратів судів стимулюючими виплатами у розмірі 113%. </t>
  </si>
  <si>
    <t>*В ТУ ДСА України в Закарпатській області відповідно до деталізації планових видатків на 2023 рік фактична чисельність працівників апаратів місцевих загальних судів становила 427 осіб. Протягом року фактична чисельність складала 410 осіб. За рахунок наявних вакантних посад утворилася економія фонду заробітної плати, що дозволило забезпечити працівників апаратів судів стимулюючими виплатами у розмірі 120%. Крім того, працівники апаратів судів отримують коефіцієнт 1,5 до посадового окладу за роботу в гірській місцевості.</t>
  </si>
  <si>
    <t>65*</t>
  </si>
  <si>
    <t>*У Донецькому апеляційному суді протягом січня - лютого 2023 року  на простої були 60 працівників апарату суду, яким виплачувалися обовязкові виплати, 11 осіб працювали дистанційно. Призупинені договори трудової діяльності з березня 2023 року з 60 працівниками апарату суду. Станом на 31.12.2023 р. у суді дистанційно працюють 9 осіб.</t>
  </si>
  <si>
    <t>АПАРАТ всього (посадовий оклад з урахуванням коефіцієнту 1,5, 2,0  (п.п.1 п.1 Постанови КМУ №391)</t>
  </si>
  <si>
    <t>Херсонська (середні показники по області)</t>
  </si>
  <si>
    <t>АПАРАТ всього (посадовий оклад з урахуванням коефіцієнту 1,5 2,0 (п.п.1 п.1 Постанови КМУ №391)</t>
  </si>
  <si>
    <t>*В ТУ ДСА України в Херсонській  області у січні-березні 2023р. на простої було 100 працівників апаратів місцевих загальних судів, яким виплачувалися обовязкові виплати,із 64 працівниками призупинені договори трудової діяльності, 25 - знаходяться у відпустці без збереження  заробітної плати.  Працівники апаратів 2 судів отримують коефіцієнт 1,5  до посадового окладу відповідно до Постанови КМУ № 391, працівники апарату Херсонського міського суду отримують коефіцієнт  2,0 до посадового окладу.</t>
  </si>
  <si>
    <t>112*</t>
  </si>
  <si>
    <t>*В ТУ ДСА України в Закарпатській області відповідно до деталізації планових видатків на 2023рік фактична чисельність працівників апаратів місцевих загальних судів становила 16 осіб. Протягом року фактична чисельність складала 12 осіб. За раханук наявних вакантних посад утворилася економія фонду заробітної плати, що дозволило забезпечити працівників апаратів судів  стимулюючими виплатами у розмірі 112%.</t>
  </si>
  <si>
    <t>*В ТУ ДСА України в Хмельницькій області відповідно до деталізації планових видатків на 2023рік фактична чисельність працівників апаратів місцевих загальних судів становила 17 осіб. Протягом року фактична чисельність складала 15 осіб. За раханук наявних вакантних посад утворилася економія фонду заробітної плати, що дозволило забезпечити працівників апаратів судів  стимулюючими виплатами у розмірі 80%.</t>
  </si>
  <si>
    <t>80*</t>
  </si>
  <si>
    <t>*В ТУ ДСА України в Донецькій  області у січні-березні 2023р. на простої було 158 працівників апаратів місцевих загальних судів, яким виплачувався посадовий оклад.  Працівники апаратів судів  з травня 2023 року отримують коефіцієнт 1,5  (269 осіб) та 2,0 (35 осіб) до посадового окладу відповідно до Постанови КМУ № 391.</t>
  </si>
  <si>
    <t>60*</t>
  </si>
  <si>
    <t>*В ТУ ДСА України в Луганській області відповідно до деталізації планових видатків на 2023 рік фактична чисельність працівників апаратів місцевих загальних судів становила 277 осіб. Протягом року фактична чисельність складала 148 осіб. Працівники перебують у простої та отримують обовязкові виплати.</t>
  </si>
  <si>
    <t>9*</t>
  </si>
  <si>
    <t>Херсонський міський суд в Херсонській області. Відновив роботу у червні 2023р.</t>
  </si>
  <si>
    <t>Нововоронцовський районний суд в Херсонській області. Відновив роботу у червні 2023р.</t>
  </si>
  <si>
    <t>Великоолександрівський районний суд в Херсонській області. Відновив роботу у червні 2023р.</t>
  </si>
  <si>
    <t>23*</t>
  </si>
  <si>
    <t>117*</t>
  </si>
  <si>
    <t xml:space="preserve">*В Господарському суді  Сумської області відповідно до деталізації планових видатків на 2023 рік фактична чисельність працівників апарату становила 57 осіб. Протягом року фактична чисельність складала 50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117%. </t>
  </si>
  <si>
    <t xml:space="preserve">*В Житомирському окружному адміністративному суді відповідно до деталізації планових видатків на 2023 рік фактична чисельність працівників апарату становила 85 осіб. Протягом року фактична чисельність складала 82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117%. </t>
  </si>
  <si>
    <t>*В Херсонському окружному адміністративному суді відповідно до деталізації планових видатків на 2023 рік фактична чисельність працівників апарату становила 42 особи. Протягом року фактична чисельність складала 22 особи. На простої перебували 9 осіб.</t>
  </si>
  <si>
    <t>36*</t>
  </si>
  <si>
    <t xml:space="preserve">*В Кропивницькому апеляційному суді відповідно до деталізації планових видатків на 2023 рік фактична чисельність працівників апарату становила 90 осіб. Протягом року фактична чисельність складала 81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117%. </t>
  </si>
  <si>
    <t xml:space="preserve">*В Львівському апеляційному суді відповідно до деталізації планових видатків на 2023 рік фактична чисельність працівників апарату становила 128 осіб. Протягом року фактична чисельність складала 115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111%. </t>
  </si>
  <si>
    <t>111*</t>
  </si>
  <si>
    <t xml:space="preserve">*В Одеському апеляційному суді відповідно до деталізації планових видатків на 2023 рік фактична чисельність працівників апарату становила 182 особи. Протягом року фактична чисельність складала 165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114%. </t>
  </si>
  <si>
    <t>114*</t>
  </si>
  <si>
    <t xml:space="preserve">*В Тернопільському апеляційному суді відповідно до деталізації планових видатків на 2023 рік фактична чисельність працівників апарату становила 73 особи. Протягом року фактична чисельність складала 65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128%. </t>
  </si>
  <si>
    <t>128*</t>
  </si>
  <si>
    <t>142*</t>
  </si>
  <si>
    <t xml:space="preserve">*В Першому апеляційному адміністративному суді відповідно до деталізації планових видатків на 2023 рік фактична чисельність працівників апарату становила 51 особа. Протягом року фактична чисельність складала 40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144%. </t>
  </si>
  <si>
    <t>144*</t>
  </si>
  <si>
    <t xml:space="preserve">*В Луганському окружному адміністративному суді відповідно до деталізації планових видатків на 2023 рік фактична чисельність працівників апарату становила 63 особи. Протягом року фактична чисельність складала 48 осіб.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117%. </t>
  </si>
  <si>
    <t xml:space="preserve">*В Північно - Західному апеляційному господарському суді відповідно до деталізації планових видатків на 2023 рік фактична чисельність працівників апарату становила 95 осіб. Протягом року фактична чисельність складала 83 особи. За рахунок наявних вакантних посад утворилася економія фонду заробітної плати, що дозволило забезпечити працівників  стимулюючими виплатами у розмірі 142%.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</si>
</sst>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 #,##0_-;_-* &quot;-&quot;_-;_-@_-"/>
    <numFmt numFmtId="189" formatCode="_-* #,##0.00_-;\-* #,##0.00_-;_-* &quot;-&quot;??_-;_-@_-"/>
    <numFmt numFmtId="190" formatCode="#,##0.0"/>
    <numFmt numFmtId="191" formatCode="0.0"/>
    <numFmt numFmtId="192" formatCode="#,##0.0_ ;[Red]\-#,##0.0\ "/>
    <numFmt numFmtId="193" formatCode="#,##0.00_ ;[Red]\-#,##0.00\ "/>
    <numFmt numFmtId="194" formatCode="#,##0_ ;[Red]\-#,##0\ "/>
    <numFmt numFmtId="195" formatCode="0.0%"/>
    <numFmt numFmtId="196" formatCode="#,##0.0000"/>
    <numFmt numFmtId="197" formatCode="0.000"/>
    <numFmt numFmtId="198" formatCode="#,##0.000\ &quot;₽&quot;"/>
    <numFmt numFmtId="199" formatCode="#,##0.000"/>
    <numFmt numFmtId="200" formatCode="_-* #,##0.00_₴_-;\-* #,##0.00_₴_-;_-* \-??_₴_-;_-@_-"/>
    <numFmt numFmtId="201" formatCode="0.0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144">
    <font>
      <sz val="11"/>
      <color theme="1"/>
      <name val="Arial"/>
      <family val="2"/>
    </font>
    <font>
      <sz val="11"/>
      <color indexed="8"/>
      <name val="Calibri"/>
      <family val="2"/>
    </font>
    <font>
      <sz val="11"/>
      <color indexed="8"/>
      <name val="Arial"/>
      <family val="2"/>
    </font>
    <font>
      <b/>
      <sz val="14"/>
      <color indexed="8"/>
      <name val="Times New Roman"/>
      <family val="1"/>
    </font>
    <font>
      <b/>
      <sz val="11"/>
      <color indexed="8"/>
      <name val="Times New Roman"/>
      <family val="1"/>
    </font>
    <font>
      <b/>
      <sz val="11"/>
      <name val="Times New Roman"/>
      <family val="1"/>
    </font>
    <font>
      <i/>
      <sz val="11"/>
      <name val="Times New Roman"/>
      <family val="1"/>
    </font>
    <font>
      <b/>
      <sz val="11"/>
      <color indexed="10"/>
      <name val="Times New Roman"/>
      <family val="1"/>
    </font>
    <font>
      <b/>
      <sz val="14"/>
      <name val="Times New Roman"/>
      <family val="1"/>
    </font>
    <font>
      <sz val="14"/>
      <name val="Times New Roman"/>
      <family val="1"/>
    </font>
    <font>
      <sz val="10"/>
      <name val="Arial Cyr"/>
      <family val="0"/>
    </font>
    <font>
      <b/>
      <sz val="14"/>
      <color indexed="10"/>
      <name val="Times New Roman"/>
      <family val="1"/>
    </font>
    <font>
      <b/>
      <sz val="16"/>
      <name val="Times New Roman"/>
      <family val="1"/>
    </font>
    <font>
      <i/>
      <sz val="14"/>
      <name val="Times New Roman"/>
      <family val="1"/>
    </font>
    <font>
      <b/>
      <sz val="12"/>
      <name val="Times New Roman"/>
      <family val="1"/>
    </font>
    <font>
      <sz val="12"/>
      <name val="Times New Roman"/>
      <family val="1"/>
    </font>
    <font>
      <sz val="11"/>
      <name val="Times New Roman"/>
      <family val="1"/>
    </font>
    <font>
      <b/>
      <sz val="9"/>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name val="Helv"/>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0"/>
      <name val="Times New Roman"/>
      <family val="1"/>
    </font>
    <font>
      <sz val="10"/>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Courier New"/>
      <family val="3"/>
    </font>
    <font>
      <sz val="11"/>
      <name val="Arial"/>
      <family val="2"/>
    </font>
    <font>
      <b/>
      <sz val="12"/>
      <color indexed="8"/>
      <name val="Times New Roman"/>
      <family val="1"/>
    </font>
    <font>
      <sz val="14"/>
      <color indexed="8"/>
      <name val="Times New Roman"/>
      <family val="1"/>
    </font>
    <font>
      <sz val="11"/>
      <color indexed="8"/>
      <name val="Times New Roman"/>
      <family val="1"/>
    </font>
    <font>
      <b/>
      <sz val="10"/>
      <color indexed="8"/>
      <name val="Times New Roman"/>
      <family val="1"/>
    </font>
    <font>
      <sz val="12"/>
      <color indexed="8"/>
      <name val="Times New Roman"/>
      <family val="1"/>
    </font>
    <font>
      <sz val="18"/>
      <color indexed="8"/>
      <name val="Times New Roman"/>
      <family val="1"/>
    </font>
    <font>
      <b/>
      <sz val="16"/>
      <color indexed="8"/>
      <name val="Times New Roman"/>
      <family val="1"/>
    </font>
    <font>
      <i/>
      <sz val="14"/>
      <color indexed="8"/>
      <name val="Times New Roman"/>
      <family val="1"/>
    </font>
    <font>
      <i/>
      <sz val="11"/>
      <color indexed="8"/>
      <name val="Times New Roman"/>
      <family val="1"/>
    </font>
    <font>
      <sz val="14"/>
      <color indexed="10"/>
      <name val="Times New Roman"/>
      <family val="1"/>
    </font>
    <font>
      <b/>
      <sz val="18"/>
      <color indexed="8"/>
      <name val="Arial"/>
      <family val="2"/>
    </font>
    <font>
      <b/>
      <sz val="14"/>
      <color indexed="8"/>
      <name val="Arial"/>
      <family val="2"/>
    </font>
    <font>
      <sz val="11"/>
      <name val="Calibri"/>
      <family val="2"/>
    </font>
    <font>
      <b/>
      <sz val="10"/>
      <color indexed="10"/>
      <name val="Times New Roman"/>
      <family val="1"/>
    </font>
    <font>
      <b/>
      <sz val="11"/>
      <color indexed="8"/>
      <name val="Arial"/>
      <family val="2"/>
    </font>
    <font>
      <i/>
      <sz val="12"/>
      <name val="Times New Roman"/>
      <family val="1"/>
    </font>
    <font>
      <b/>
      <sz val="12"/>
      <color indexed="10"/>
      <name val="Times New Roman"/>
      <family val="1"/>
    </font>
    <font>
      <sz val="8"/>
      <color indexed="8"/>
      <name val="Microsoft Sans Serif"/>
      <family val="2"/>
    </font>
    <font>
      <sz val="6"/>
      <color indexed="8"/>
      <name val="Arial"/>
      <family val="2"/>
    </font>
    <font>
      <sz val="8"/>
      <color indexed="8"/>
      <name val="Times New Roman"/>
      <family val="1"/>
    </font>
    <font>
      <b/>
      <sz val="15"/>
      <color indexed="8"/>
      <name val="Calibri"/>
      <family val="2"/>
    </font>
    <font>
      <b/>
      <sz val="13"/>
      <color indexed="8"/>
      <name val="Calibri"/>
      <family val="2"/>
    </font>
    <font>
      <b/>
      <sz val="18"/>
      <color indexed="8"/>
      <name val="Calibri"/>
      <family val="2"/>
    </font>
    <font>
      <sz val="13"/>
      <color indexed="8"/>
      <name val="Calibri"/>
      <family val="2"/>
    </font>
    <font>
      <sz val="8"/>
      <name val="Segoe UI"/>
      <family val="2"/>
    </font>
    <font>
      <sz val="11"/>
      <color theme="1"/>
      <name val="Calibri"/>
      <family val="2"/>
    </font>
    <font>
      <sz val="11"/>
      <color rgb="FF000000"/>
      <name val="Calibri"/>
      <family val="2"/>
    </font>
    <font>
      <sz val="10"/>
      <color rgb="FF000000"/>
      <name val="Arial Cyr"/>
      <family val="2"/>
    </font>
    <font>
      <sz val="11"/>
      <color theme="0"/>
      <name val="Calibri"/>
      <family val="2"/>
    </font>
    <font>
      <sz val="11"/>
      <color rgb="FFFFFFFF"/>
      <name val="Calibri"/>
      <family val="2"/>
    </font>
    <font>
      <sz val="10"/>
      <color rgb="FFFFFFFF"/>
      <name val="Arial Cyr"/>
      <family val="2"/>
    </font>
    <font>
      <sz val="8"/>
      <color rgb="FF000000"/>
      <name val="Microsoft Sans Serif"/>
      <family val="2"/>
    </font>
    <font>
      <sz val="6"/>
      <color rgb="FF000000"/>
      <name val="Arial"/>
      <family val="2"/>
    </font>
    <font>
      <sz val="8"/>
      <color rgb="FF000000"/>
      <name val="Times New Roman"/>
      <family val="1"/>
    </font>
    <font>
      <sz val="11"/>
      <color rgb="FF3F3F76"/>
      <name val="Calibri"/>
      <family val="2"/>
    </font>
    <font>
      <sz val="11"/>
      <color rgb="FF333399"/>
      <name val="Calibri"/>
      <family val="2"/>
    </font>
    <font>
      <sz val="10"/>
      <color rgb="FF333399"/>
      <name val="Arial Cyr"/>
      <family val="2"/>
    </font>
    <font>
      <b/>
      <sz val="11"/>
      <color rgb="FF3F3F3F"/>
      <name val="Calibri"/>
      <family val="2"/>
    </font>
    <font>
      <b/>
      <sz val="11"/>
      <color rgb="FF333333"/>
      <name val="Calibri"/>
      <family val="2"/>
    </font>
    <font>
      <b/>
      <sz val="10"/>
      <color rgb="FF333333"/>
      <name val="Arial Cyr"/>
      <family val="2"/>
    </font>
    <font>
      <b/>
      <sz val="11"/>
      <color rgb="FFFA7D00"/>
      <name val="Calibri"/>
      <family val="2"/>
    </font>
    <font>
      <b/>
      <sz val="11"/>
      <color rgb="FFFF9900"/>
      <name val="Calibri"/>
      <family val="2"/>
    </font>
    <font>
      <b/>
      <sz val="10"/>
      <color rgb="FFFF9900"/>
      <name val="Arial Cyr"/>
      <family val="2"/>
    </font>
    <font>
      <b/>
      <sz val="15"/>
      <color theme="3"/>
      <name val="Calibri"/>
      <family val="2"/>
    </font>
    <font>
      <b/>
      <sz val="15"/>
      <color rgb="FF003366"/>
      <name val="Calibri"/>
      <family val="2"/>
    </font>
    <font>
      <b/>
      <sz val="15"/>
      <color rgb="FF333399"/>
      <name val="Arial Cyr"/>
      <family val="2"/>
    </font>
    <font>
      <b/>
      <sz val="13"/>
      <color theme="3"/>
      <name val="Calibri"/>
      <family val="2"/>
    </font>
    <font>
      <b/>
      <sz val="13"/>
      <color rgb="FF003366"/>
      <name val="Calibri"/>
      <family val="2"/>
    </font>
    <font>
      <b/>
      <sz val="13"/>
      <color rgb="FF333399"/>
      <name val="Arial Cyr"/>
      <family val="2"/>
    </font>
    <font>
      <b/>
      <sz val="11"/>
      <color theme="3"/>
      <name val="Calibri"/>
      <family val="2"/>
    </font>
    <font>
      <b/>
      <sz val="11"/>
      <color rgb="FF003366"/>
      <name val="Calibri"/>
      <family val="2"/>
    </font>
    <font>
      <b/>
      <sz val="11"/>
      <color rgb="FF333399"/>
      <name val="Arial Cyr"/>
      <family val="2"/>
    </font>
    <font>
      <b/>
      <sz val="11"/>
      <color theme="1"/>
      <name val="Calibri"/>
      <family val="2"/>
    </font>
    <font>
      <b/>
      <sz val="11"/>
      <color rgb="FF000000"/>
      <name val="Calibri"/>
      <family val="2"/>
    </font>
    <font>
      <b/>
      <sz val="10"/>
      <color rgb="FF000000"/>
      <name val="Arial Cyr"/>
      <family val="2"/>
    </font>
    <font>
      <b/>
      <sz val="11"/>
      <color theme="0"/>
      <name val="Calibri"/>
      <family val="2"/>
    </font>
    <font>
      <b/>
      <sz val="11"/>
      <color rgb="FFFFFFFF"/>
      <name val="Calibri"/>
      <family val="2"/>
    </font>
    <font>
      <b/>
      <sz val="10"/>
      <color rgb="FFFFFFFF"/>
      <name val="Arial Cyr"/>
      <family val="2"/>
    </font>
    <font>
      <b/>
      <sz val="18"/>
      <color theme="3"/>
      <name val="Calibri"/>
      <family val="2"/>
    </font>
    <font>
      <b/>
      <sz val="18"/>
      <color rgb="FF003366"/>
      <name val="Cambria"/>
      <family val="2"/>
    </font>
    <font>
      <b/>
      <sz val="18"/>
      <color rgb="FF333399"/>
      <name val="Cambria"/>
      <family val="2"/>
    </font>
    <font>
      <sz val="11"/>
      <color rgb="FF9C6500"/>
      <name val="Calibri"/>
      <family val="2"/>
    </font>
    <font>
      <sz val="11"/>
      <color rgb="FF993300"/>
      <name val="Calibri"/>
      <family val="2"/>
    </font>
    <font>
      <sz val="10"/>
      <color rgb="FF993300"/>
      <name val="Arial Cyr"/>
      <family val="2"/>
    </font>
    <font>
      <sz val="11"/>
      <color rgb="FF9C0006"/>
      <name val="Calibri"/>
      <family val="2"/>
    </font>
    <font>
      <sz val="11"/>
      <color rgb="FF800080"/>
      <name val="Calibri"/>
      <family val="2"/>
    </font>
    <font>
      <sz val="10"/>
      <color rgb="FF800080"/>
      <name val="Arial Cyr"/>
      <family val="2"/>
    </font>
    <font>
      <i/>
      <sz val="11"/>
      <color rgb="FF7F7F7F"/>
      <name val="Calibri"/>
      <family val="2"/>
    </font>
    <font>
      <i/>
      <sz val="11"/>
      <color rgb="FF808080"/>
      <name val="Calibri"/>
      <family val="2"/>
    </font>
    <font>
      <i/>
      <sz val="10"/>
      <color rgb="FF808080"/>
      <name val="Arial Cyr"/>
      <family val="2"/>
    </font>
    <font>
      <sz val="11"/>
      <color rgb="FFFA7D00"/>
      <name val="Calibri"/>
      <family val="2"/>
    </font>
    <font>
      <sz val="11"/>
      <color rgb="FFFF9900"/>
      <name val="Calibri"/>
      <family val="2"/>
    </font>
    <font>
      <sz val="10"/>
      <color rgb="FFFF9900"/>
      <name val="Arial Cyr"/>
      <family val="2"/>
    </font>
    <font>
      <sz val="11"/>
      <color rgb="FFFF0000"/>
      <name val="Calibri"/>
      <family val="2"/>
    </font>
    <font>
      <sz val="10"/>
      <color rgb="FFFF0000"/>
      <name val="Arial Cyr"/>
      <family val="2"/>
    </font>
    <font>
      <sz val="11"/>
      <color rgb="FF006100"/>
      <name val="Calibri"/>
      <family val="2"/>
    </font>
    <font>
      <sz val="11"/>
      <color rgb="FF008000"/>
      <name val="Calibri"/>
      <family val="2"/>
    </font>
    <font>
      <sz val="10"/>
      <color rgb="FF008000"/>
      <name val="Arial Cyr"/>
      <family val="2"/>
    </font>
    <font>
      <b/>
      <sz val="11"/>
      <color theme="1"/>
      <name val="Times New Roman"/>
      <family val="1"/>
    </font>
    <font>
      <sz val="11"/>
      <color theme="1"/>
      <name val="Times New Roman"/>
      <family val="1"/>
    </font>
    <font>
      <b/>
      <sz val="12"/>
      <color theme="1"/>
      <name val="Times New Roman"/>
      <family val="1"/>
    </font>
    <font>
      <sz val="13"/>
      <color theme="1"/>
      <name val="Calibri"/>
      <family val="2"/>
    </font>
    <font>
      <b/>
      <sz val="11"/>
      <color theme="1"/>
      <name val="Arial"/>
      <family val="2"/>
    </font>
    <font>
      <b/>
      <sz val="14"/>
      <color theme="1"/>
      <name val="Times New Roman"/>
      <family val="1"/>
    </font>
    <font>
      <b/>
      <sz val="8"/>
      <name val="Arial"/>
      <family val="2"/>
    </font>
  </fonts>
  <fills count="9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7"/>
        <bgColor indexed="64"/>
      </patternFill>
    </fill>
    <fill>
      <patternFill patternType="solid">
        <fgColor rgb="FFCCCCFF"/>
        <bgColor indexed="64"/>
      </patternFill>
    </fill>
    <fill>
      <patternFill patternType="solid">
        <fgColor rgb="FFFFCC99"/>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rgb="FFFF99CC"/>
        <bgColor indexed="64"/>
      </patternFill>
    </fill>
    <fill>
      <patternFill patternType="solid">
        <fgColor rgb="FFFF8080"/>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rgb="FFFFFFCC"/>
        <bgColor indexed="64"/>
      </patternFill>
    </fill>
    <fill>
      <patternFill patternType="solid">
        <fgColor theme="7" tint="0.7999799847602844"/>
        <bgColor indexed="64"/>
      </patternFill>
    </fill>
    <fill>
      <patternFill patternType="solid">
        <fgColor indexed="46"/>
        <bgColor indexed="64"/>
      </patternFill>
    </fill>
    <fill>
      <patternFill patternType="solid">
        <fgColor rgb="FFCC99FF"/>
        <bgColor indexed="64"/>
      </patternFill>
    </fill>
    <fill>
      <patternFill patternType="solid">
        <fgColor theme="8" tint="0.7999799847602844"/>
        <bgColor indexed="64"/>
      </patternFill>
    </fill>
    <fill>
      <patternFill patternType="solid">
        <fgColor indexed="27"/>
        <bgColor indexed="64"/>
      </patternFill>
    </fill>
    <fill>
      <patternFill patternType="solid">
        <fgColor rgb="FFCCFFFF"/>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rgb="FF99CCFF"/>
        <bgColor indexed="64"/>
      </patternFill>
    </fill>
    <fill>
      <patternFill patternType="solid">
        <fgColor rgb="FFC0C0C0"/>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rgb="FF00FF00"/>
        <bgColor indexed="64"/>
      </patternFill>
    </fill>
    <fill>
      <patternFill patternType="solid">
        <fgColor rgb="FFFFFF99"/>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FFCC00"/>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rgb="FF0066CC"/>
        <bgColor indexed="64"/>
      </patternFill>
    </fill>
    <fill>
      <patternFill patternType="solid">
        <fgColor rgb="FF33CCCC"/>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rgb="FF80008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F9900"/>
        <bgColor indexed="64"/>
      </patternFill>
    </fill>
    <fill>
      <patternFill patternType="solid">
        <fgColor theme="4"/>
        <bgColor indexed="64"/>
      </patternFill>
    </fill>
    <fill>
      <patternFill patternType="solid">
        <fgColor indexed="62"/>
        <bgColor indexed="64"/>
      </patternFill>
    </fill>
    <fill>
      <patternFill patternType="solid">
        <fgColor rgb="FF333399"/>
        <bgColor indexed="64"/>
      </patternFill>
    </fill>
    <fill>
      <patternFill patternType="solid">
        <fgColor theme="5"/>
        <bgColor indexed="64"/>
      </patternFill>
    </fill>
    <fill>
      <patternFill patternType="solid">
        <fgColor indexed="10"/>
        <bgColor indexed="64"/>
      </patternFill>
    </fill>
    <fill>
      <patternFill patternType="solid">
        <fgColor rgb="FFFF0000"/>
        <bgColor indexed="64"/>
      </patternFill>
    </fill>
    <fill>
      <patternFill patternType="solid">
        <fgColor theme="6"/>
        <bgColor indexed="64"/>
      </patternFill>
    </fill>
    <fill>
      <patternFill patternType="solid">
        <fgColor indexed="57"/>
        <bgColor indexed="64"/>
      </patternFill>
    </fill>
    <fill>
      <patternFill patternType="solid">
        <fgColor rgb="FF339966"/>
        <bgColor indexed="64"/>
      </patternFill>
    </fill>
    <fill>
      <patternFill patternType="solid">
        <fgColor theme="7"/>
        <bgColor indexed="64"/>
      </patternFill>
    </fill>
    <fill>
      <patternFill patternType="solid">
        <fgColor indexed="54"/>
        <bgColor indexed="64"/>
      </patternFill>
    </fill>
    <fill>
      <patternFill patternType="solid">
        <fgColor rgb="FF666699"/>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6600"/>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FFFFFF"/>
        <bgColor indexed="64"/>
      </patternFill>
    </fill>
    <fill>
      <patternFill patternType="solid">
        <fgColor indexed="55"/>
        <bgColor indexed="64"/>
      </patternFill>
    </fill>
    <fill>
      <patternFill patternType="solid">
        <fgColor rgb="FFA5A5A5"/>
        <bgColor indexed="64"/>
      </patternFill>
    </fill>
    <fill>
      <patternFill patternType="solid">
        <fgColor rgb="FF969696"/>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31"/>
        <bgColor indexed="64"/>
      </patternFill>
    </fill>
    <fill>
      <patternFill patternType="solid">
        <fgColor indexed="10"/>
        <bgColor indexed="64"/>
      </patternFill>
    </fill>
    <fill>
      <patternFill patternType="solid">
        <fgColor indexed="10"/>
        <bgColor indexed="64"/>
      </patternFill>
    </fill>
    <fill>
      <patternFill patternType="solid">
        <fgColor indexed="17"/>
        <bgColor indexed="64"/>
      </patternFill>
    </fill>
    <fill>
      <patternFill patternType="solid">
        <fgColor theme="8" tint="0.7999799847602844"/>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333333"/>
      </left>
      <right style="thin">
        <color rgb="FF333333"/>
      </right>
      <top style="thin">
        <color rgb="FF333333"/>
      </top>
      <bottom style="thin">
        <color rgb="FF33333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rgb="FF333399"/>
      </bottom>
    </border>
    <border>
      <left/>
      <right/>
      <top/>
      <bottom style="thick">
        <color rgb="FF33CCCC"/>
      </bottom>
    </border>
    <border>
      <left>
        <color indexed="63"/>
      </left>
      <right>
        <color indexed="63"/>
      </right>
      <top>
        <color indexed="63"/>
      </top>
      <bottom style="thick">
        <color theme="4" tint="0.49998000264167786"/>
      </bottom>
    </border>
    <border>
      <left/>
      <right/>
      <top/>
      <bottom style="thick">
        <color indexed="22"/>
      </bottom>
    </border>
    <border>
      <left/>
      <right/>
      <top/>
      <bottom style="thick">
        <color rgb="FFC0C0C0"/>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medium">
        <color indexed="49"/>
      </bottom>
    </border>
    <border>
      <left/>
      <right/>
      <top/>
      <bottom style="medium">
        <color rgb="FF0066CC"/>
      </bottom>
    </border>
    <border>
      <left>
        <color indexed="63"/>
      </left>
      <right>
        <color indexed="63"/>
      </right>
      <top>
        <color indexed="63"/>
      </top>
      <bottom style="medium">
        <color rgb="FF33CCCC"/>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color indexed="63"/>
      </left>
      <right>
        <color indexed="63"/>
      </right>
      <top style="thin">
        <color rgb="FF333399"/>
      </top>
      <bottom style="double">
        <color rgb="FF333399"/>
      </bottom>
    </border>
    <border>
      <left/>
      <right/>
      <top style="thin">
        <color rgb="FF33CCCC"/>
      </top>
      <bottom style="double">
        <color rgb="FF33CCCC"/>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double">
        <color rgb="FF333333"/>
      </left>
      <right style="double">
        <color rgb="FF333333"/>
      </right>
      <top style="double">
        <color rgb="FF333333"/>
      </top>
      <bottom style="double">
        <color rgb="FF33333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C0C0C0"/>
      </left>
      <right style="thin">
        <color rgb="FFC0C0C0"/>
      </right>
      <top style="thin">
        <color rgb="FFC0C0C0"/>
      </top>
      <bottom style="thin">
        <color rgb="FFC0C0C0"/>
      </bottom>
    </border>
    <border>
      <left>
        <color indexed="63"/>
      </left>
      <right>
        <color indexed="63"/>
      </right>
      <top>
        <color indexed="63"/>
      </top>
      <bottom style="double">
        <color rgb="FFFF8001"/>
      </bottom>
    </border>
    <border>
      <left>
        <color indexed="63"/>
      </left>
      <right>
        <color indexed="63"/>
      </right>
      <top>
        <color indexed="63"/>
      </top>
      <bottom style="double">
        <color rgb="FFFF9900"/>
      </bottom>
    </border>
    <border>
      <left style="medium"/>
      <right style="thin"/>
      <top>
        <color indexed="63"/>
      </top>
      <bottom style="thin"/>
    </border>
    <border>
      <left style="thin"/>
      <right style="thin"/>
      <top>
        <color indexed="63"/>
      </top>
      <bottom style="thin"/>
    </border>
    <border>
      <left style="medium"/>
      <right style="medium"/>
      <top style="medium"/>
      <bottom style="thin"/>
    </border>
    <border>
      <left>
        <color indexed="63"/>
      </left>
      <right style="medium"/>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top>
        <color indexed="63"/>
      </top>
      <bottom>
        <color indexed="63"/>
      </bottom>
    </border>
    <border>
      <left style="medium"/>
      <right style="medium"/>
      <top style="thin"/>
      <bottom style="medium"/>
    </border>
    <border>
      <left style="thin"/>
      <right style="thin"/>
      <top style="medium"/>
      <bottom style="thin"/>
    </border>
    <border>
      <left style="medium"/>
      <right style="thin"/>
      <top style="medium"/>
      <bottom style="medium"/>
    </border>
    <border>
      <left style="medium"/>
      <right style="thin"/>
      <top>
        <color indexed="63"/>
      </top>
      <bottom style="medium"/>
    </border>
    <border>
      <left style="medium"/>
      <right style="thin"/>
      <top style="thin"/>
      <bottom style="medium"/>
    </border>
    <border>
      <left style="medium"/>
      <right style="thin"/>
      <top style="medium"/>
      <bottom style="thin"/>
    </border>
    <border>
      <left style="medium"/>
      <right style="medium"/>
      <top style="thin"/>
      <bottom style="thin"/>
    </border>
    <border>
      <left style="thin"/>
      <right>
        <color indexed="63"/>
      </right>
      <top>
        <color indexed="63"/>
      </top>
      <bottom style="thin"/>
    </border>
    <border>
      <left style="medium"/>
      <right style="medium"/>
      <top>
        <color indexed="63"/>
      </top>
      <bottom style="thin"/>
    </border>
    <border>
      <left style="thin"/>
      <right style="thin"/>
      <top>
        <color indexed="63"/>
      </top>
      <bottom style="medium"/>
    </border>
    <border>
      <left style="thin"/>
      <right style="thin"/>
      <top style="medium"/>
      <bottom style="medium"/>
    </border>
    <border>
      <left style="thin"/>
      <right>
        <color indexed="63"/>
      </right>
      <top>
        <color indexed="63"/>
      </top>
      <bottom style="medium"/>
    </border>
    <border>
      <left style="medium"/>
      <right style="medium"/>
      <top>
        <color indexed="63"/>
      </top>
      <bottom style="medium"/>
    </border>
    <border>
      <left style="medium"/>
      <right style="medium"/>
      <top style="medium"/>
      <bottom style="medium"/>
    </border>
    <border>
      <left/>
      <right style="medium"/>
      <top style="thin"/>
      <bottom/>
    </border>
    <border>
      <left>
        <color indexed="63"/>
      </left>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medium"/>
      <right style="medium"/>
      <top style="thin"/>
      <bottom>
        <color indexed="63"/>
      </bottom>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color indexed="63"/>
      </right>
      <top style="medium"/>
      <bottom style="medium"/>
    </border>
    <border>
      <left style="thin"/>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style="thin"/>
      <right style="thin"/>
      <top style="medium"/>
      <bottom>
        <color indexed="63"/>
      </bottom>
    </border>
    <border>
      <left style="medium"/>
      <right style="medium"/>
      <top style="medium"/>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medium"/>
      <bottom style="medium"/>
    </border>
    <border>
      <left style="thin"/>
      <right style="medium"/>
      <top style="medium"/>
      <bottom style="thin"/>
    </border>
    <border>
      <left>
        <color indexed="63"/>
      </left>
      <right style="thin"/>
      <top style="medium"/>
      <bottom>
        <color indexed="63"/>
      </bottom>
    </border>
    <border>
      <left style="medium"/>
      <right>
        <color indexed="63"/>
      </right>
      <top style="thin"/>
      <bottom style="thin"/>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style="thin"/>
      <right style="medium"/>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thin"/>
      <right style="medium"/>
      <top>
        <color indexed="63"/>
      </top>
      <bottom style="medium"/>
    </border>
    <border>
      <left>
        <color indexed="63"/>
      </left>
      <right>
        <color indexed="63"/>
      </right>
      <top>
        <color indexed="63"/>
      </top>
      <bottom style="medium"/>
    </border>
    <border>
      <left style="thin"/>
      <right style="medium"/>
      <top>
        <color indexed="63"/>
      </top>
      <bottom>
        <color indexed="63"/>
      </bottom>
    </border>
  </borders>
  <cellStyleXfs count="2449">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85" fillId="5" borderId="0" applyBorder="0" applyProtection="0">
      <alignment/>
    </xf>
    <xf numFmtId="0" fontId="40" fillId="4"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86" fillId="6" borderId="0" applyBorder="0" applyProtection="0">
      <alignment/>
    </xf>
    <xf numFmtId="0" fontId="8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0" fillId="9" borderId="0" applyNumberFormat="0" applyBorder="0" applyAlignment="0" applyProtection="0"/>
    <xf numFmtId="0" fontId="85" fillId="10" borderId="0" applyBorder="0" applyProtection="0">
      <alignment/>
    </xf>
    <xf numFmtId="0" fontId="40" fillId="9" borderId="0" applyNumberFormat="0" applyBorder="0" applyAlignment="0" applyProtection="0"/>
    <xf numFmtId="0" fontId="1" fillId="8" borderId="0" applyNumberFormat="0" applyBorder="0" applyAlignment="0" applyProtection="0"/>
    <xf numFmtId="0" fontId="40" fillId="9" borderId="0" applyNumberFormat="0" applyBorder="0" applyAlignment="0" applyProtection="0"/>
    <xf numFmtId="0" fontId="86" fillId="11" borderId="0" applyBorder="0" applyProtection="0">
      <alignment/>
    </xf>
    <xf numFmtId="0" fontId="8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85" fillId="15" borderId="0" applyBorder="0" applyProtection="0">
      <alignment/>
    </xf>
    <xf numFmtId="0" fontId="40" fillId="14"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86" fillId="16" borderId="0" applyBorder="0" applyProtection="0">
      <alignment/>
    </xf>
    <xf numFmtId="0" fontId="84"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4" borderId="0" applyNumberFormat="0" applyBorder="0" applyAlignment="0" applyProtection="0"/>
    <xf numFmtId="0" fontId="85" fillId="19" borderId="0" applyBorder="0" applyProtection="0">
      <alignment/>
    </xf>
    <xf numFmtId="0" fontId="40" fillId="4" borderId="0" applyNumberFormat="0" applyBorder="0" applyAlignment="0" applyProtection="0"/>
    <xf numFmtId="0" fontId="1" fillId="18" borderId="0" applyNumberFormat="0" applyBorder="0" applyAlignment="0" applyProtection="0"/>
    <xf numFmtId="0" fontId="40" fillId="4" borderId="0" applyNumberFormat="0" applyBorder="0" applyAlignment="0" applyProtection="0"/>
    <xf numFmtId="0" fontId="86" fillId="6" borderId="0" applyBorder="0" applyProtection="0">
      <alignment/>
    </xf>
    <xf numFmtId="0" fontId="84"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21" borderId="0" applyNumberFormat="0" applyBorder="0" applyAlignment="0" applyProtection="0"/>
    <xf numFmtId="0" fontId="85" fillId="22" borderId="0" applyBorder="0" applyProtection="0">
      <alignment/>
    </xf>
    <xf numFmtId="0" fontId="40" fillId="21" borderId="0" applyNumberFormat="0" applyBorder="0" applyAlignment="0" applyProtection="0"/>
    <xf numFmtId="0" fontId="1" fillId="21" borderId="0" applyNumberFormat="0" applyBorder="0" applyAlignment="0" applyProtection="0"/>
    <xf numFmtId="0" fontId="40" fillId="21" borderId="0" applyNumberFormat="0" applyBorder="0" applyAlignment="0" applyProtection="0"/>
    <xf numFmtId="0" fontId="86" fillId="22" borderId="0" applyBorder="0" applyProtection="0">
      <alignment/>
    </xf>
    <xf numFmtId="0" fontId="84"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0" fillId="14" borderId="0" applyNumberFormat="0" applyBorder="0" applyAlignment="0" applyProtection="0"/>
    <xf numFmtId="0" fontId="85" fillId="6" borderId="0" applyBorder="0" applyProtection="0">
      <alignment/>
    </xf>
    <xf numFmtId="0" fontId="40" fillId="14" borderId="0" applyNumberFormat="0" applyBorder="0" applyAlignment="0" applyProtection="0"/>
    <xf numFmtId="0" fontId="1" fillId="4" borderId="0" applyNumberFormat="0" applyBorder="0" applyAlignment="0" applyProtection="0"/>
    <xf numFmtId="0" fontId="40" fillId="14" borderId="0" applyNumberFormat="0" applyBorder="0" applyAlignment="0" applyProtection="0"/>
    <xf numFmtId="0" fontId="86" fillId="16" borderId="0" applyBorder="0" applyProtection="0">
      <alignment/>
    </xf>
    <xf numFmtId="0" fontId="1" fillId="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4" borderId="0" applyNumberFormat="0" applyBorder="0" applyAlignment="0" applyProtection="0"/>
    <xf numFmtId="0" fontId="84"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85" fillId="27" borderId="0" applyBorder="0" applyProtection="0">
      <alignment/>
    </xf>
    <xf numFmtId="0" fontId="40" fillId="26"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86" fillId="28" borderId="0" applyBorder="0" applyProtection="0">
      <alignment/>
    </xf>
    <xf numFmtId="0" fontId="84" fillId="2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9" borderId="0" applyNumberFormat="0" applyBorder="0" applyAlignment="0" applyProtection="0"/>
    <xf numFmtId="0" fontId="85" fillId="11" borderId="0" applyBorder="0" applyProtection="0">
      <alignment/>
    </xf>
    <xf numFmtId="0" fontId="40" fillId="9" borderId="0" applyNumberFormat="0" applyBorder="0" applyAlignment="0" applyProtection="0"/>
    <xf numFmtId="0" fontId="1" fillId="9" borderId="0" applyNumberFormat="0" applyBorder="0" applyAlignment="0" applyProtection="0"/>
    <xf numFmtId="0" fontId="40" fillId="9" borderId="0" applyNumberFormat="0" applyBorder="0" applyAlignment="0" applyProtection="0"/>
    <xf numFmtId="0" fontId="86" fillId="11" borderId="0" applyBorder="0" applyProtection="0">
      <alignment/>
    </xf>
    <xf numFmtId="0" fontId="84"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85" fillId="33" borderId="0" applyBorder="0" applyProtection="0">
      <alignment/>
    </xf>
    <xf numFmtId="0" fontId="40" fillId="32"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86" fillId="34" borderId="0" applyBorder="0" applyProtection="0">
      <alignment/>
    </xf>
    <xf numFmtId="0" fontId="8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26" borderId="0" applyNumberFormat="0" applyBorder="0" applyAlignment="0" applyProtection="0"/>
    <xf numFmtId="0" fontId="85" fillId="19" borderId="0" applyBorder="0" applyProtection="0">
      <alignment/>
    </xf>
    <xf numFmtId="0" fontId="40" fillId="26" borderId="0" applyNumberFormat="0" applyBorder="0" applyAlignment="0" applyProtection="0"/>
    <xf numFmtId="0" fontId="1" fillId="18" borderId="0" applyNumberFormat="0" applyBorder="0" applyAlignment="0" applyProtection="0"/>
    <xf numFmtId="0" fontId="40" fillId="26" borderId="0" applyNumberFormat="0" applyBorder="0" applyAlignment="0" applyProtection="0"/>
    <xf numFmtId="0" fontId="86" fillId="28" borderId="0" applyBorder="0" applyProtection="0">
      <alignment/>
    </xf>
    <xf numFmtId="0" fontId="84" fillId="3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0" fillId="25" borderId="0" applyNumberFormat="0" applyBorder="0" applyAlignment="0" applyProtection="0"/>
    <xf numFmtId="0" fontId="85" fillId="27" borderId="0" applyBorder="0" applyProtection="0">
      <alignment/>
    </xf>
    <xf numFmtId="0" fontId="40" fillId="25" borderId="0" applyNumberFormat="0" applyBorder="0" applyAlignment="0" applyProtection="0"/>
    <xf numFmtId="0" fontId="1" fillId="25" borderId="0" applyNumberFormat="0" applyBorder="0" applyAlignment="0" applyProtection="0"/>
    <xf numFmtId="0" fontId="40" fillId="25" borderId="0" applyNumberFormat="0" applyBorder="0" applyAlignment="0" applyProtection="0"/>
    <xf numFmtId="0" fontId="86" fillId="27" borderId="0" applyBorder="0" applyProtection="0">
      <alignment/>
    </xf>
    <xf numFmtId="0" fontId="84"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0" fillId="32" borderId="0" applyNumberFormat="0" applyBorder="0" applyAlignment="0" applyProtection="0"/>
    <xf numFmtId="0" fontId="85" fillId="39" borderId="0" applyBorder="0" applyProtection="0">
      <alignment/>
    </xf>
    <xf numFmtId="0" fontId="40" fillId="32" borderId="0" applyNumberFormat="0" applyBorder="0" applyAlignment="0" applyProtection="0"/>
    <xf numFmtId="0" fontId="1" fillId="38" borderId="0" applyNumberFormat="0" applyBorder="0" applyAlignment="0" applyProtection="0"/>
    <xf numFmtId="0" fontId="40" fillId="32" borderId="0" applyNumberFormat="0" applyBorder="0" applyAlignment="0" applyProtection="0"/>
    <xf numFmtId="0" fontId="86" fillId="34" borderId="0" applyBorder="0" applyProtection="0">
      <alignment/>
    </xf>
    <xf numFmtId="0" fontId="1" fillId="25" borderId="0" applyNumberFormat="0" applyBorder="0" applyAlignment="0" applyProtection="0"/>
    <xf numFmtId="0" fontId="1" fillId="9"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38" borderId="0" applyNumberFormat="0" applyBorder="0" applyAlignment="0" applyProtection="0"/>
    <xf numFmtId="0" fontId="87"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1" fillId="42" borderId="0" applyNumberFormat="0" applyBorder="0" applyAlignment="0" applyProtection="0"/>
    <xf numFmtId="0" fontId="88" fillId="43" borderId="0" applyBorder="0" applyProtection="0">
      <alignment/>
    </xf>
    <xf numFmtId="0" fontId="41" fillId="42" borderId="0" applyNumberFormat="0" applyBorder="0" applyAlignment="0" applyProtection="0"/>
    <xf numFmtId="0" fontId="19" fillId="41" borderId="0" applyNumberFormat="0" applyBorder="0" applyAlignment="0" applyProtection="0"/>
    <xf numFmtId="0" fontId="41" fillId="42" borderId="0" applyNumberFormat="0" applyBorder="0" applyAlignment="0" applyProtection="0"/>
    <xf numFmtId="0" fontId="89" fillId="44" borderId="0" applyBorder="0" applyProtection="0">
      <alignment/>
    </xf>
    <xf numFmtId="0" fontId="87" fillId="4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1" fillId="9" borderId="0" applyNumberFormat="0" applyBorder="0" applyAlignment="0" applyProtection="0"/>
    <xf numFmtId="0" fontId="88" fillId="11" borderId="0" applyBorder="0" applyProtection="0">
      <alignment/>
    </xf>
    <xf numFmtId="0" fontId="41" fillId="9" borderId="0" applyNumberFormat="0" applyBorder="0" applyAlignment="0" applyProtection="0"/>
    <xf numFmtId="0" fontId="19" fillId="9" borderId="0" applyNumberFormat="0" applyBorder="0" applyAlignment="0" applyProtection="0"/>
    <xf numFmtId="0" fontId="41" fillId="9" borderId="0" applyNumberFormat="0" applyBorder="0" applyAlignment="0" applyProtection="0"/>
    <xf numFmtId="0" fontId="89" fillId="11" borderId="0" applyBorder="0" applyProtection="0">
      <alignment/>
    </xf>
    <xf numFmtId="0" fontId="87" fillId="46"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1" fillId="32" borderId="0" applyNumberFormat="0" applyBorder="0" applyAlignment="0" applyProtection="0"/>
    <xf numFmtId="0" fontId="88" fillId="33" borderId="0" applyBorder="0" applyProtection="0">
      <alignment/>
    </xf>
    <xf numFmtId="0" fontId="41" fillId="32" borderId="0" applyNumberFormat="0" applyBorder="0" applyAlignment="0" applyProtection="0"/>
    <xf numFmtId="0" fontId="19" fillId="31" borderId="0" applyNumberFormat="0" applyBorder="0" applyAlignment="0" applyProtection="0"/>
    <xf numFmtId="0" fontId="41" fillId="32" borderId="0" applyNumberFormat="0" applyBorder="0" applyAlignment="0" applyProtection="0"/>
    <xf numFmtId="0" fontId="89" fillId="34" borderId="0" applyBorder="0" applyProtection="0">
      <alignment/>
    </xf>
    <xf numFmtId="0" fontId="87"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1" fillId="26" borderId="0" applyNumberFormat="0" applyBorder="0" applyAlignment="0" applyProtection="0"/>
    <xf numFmtId="0" fontId="88" fillId="49" borderId="0" applyBorder="0" applyProtection="0">
      <alignment/>
    </xf>
    <xf numFmtId="0" fontId="41" fillId="26" borderId="0" applyNumberFormat="0" applyBorder="0" applyAlignment="0" applyProtection="0"/>
    <xf numFmtId="0" fontId="19" fillId="48" borderId="0" applyNumberFormat="0" applyBorder="0" applyAlignment="0" applyProtection="0"/>
    <xf numFmtId="0" fontId="41" fillId="26" borderId="0" applyNumberFormat="0" applyBorder="0" applyAlignment="0" applyProtection="0"/>
    <xf numFmtId="0" fontId="89" fillId="28" borderId="0" applyBorder="0" applyProtection="0">
      <alignment/>
    </xf>
    <xf numFmtId="0" fontId="87" fillId="5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41" fillId="42" borderId="0" applyNumberFormat="0" applyBorder="0" applyAlignment="0" applyProtection="0"/>
    <xf numFmtId="0" fontId="88" fillId="44" borderId="0" applyBorder="0" applyProtection="0">
      <alignment/>
    </xf>
    <xf numFmtId="0" fontId="41" fillId="42" borderId="0" applyNumberFormat="0" applyBorder="0" applyAlignment="0" applyProtection="0"/>
    <xf numFmtId="0" fontId="19" fillId="42" borderId="0" applyNumberFormat="0" applyBorder="0" applyAlignment="0" applyProtection="0"/>
    <xf numFmtId="0" fontId="41" fillId="42" borderId="0" applyNumberFormat="0" applyBorder="0" applyAlignment="0" applyProtection="0"/>
    <xf numFmtId="0" fontId="89" fillId="44" borderId="0" applyBorder="0" applyProtection="0">
      <alignment/>
    </xf>
    <xf numFmtId="0" fontId="87"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41" fillId="9" borderId="0" applyNumberFormat="0" applyBorder="0" applyAlignment="0" applyProtection="0"/>
    <xf numFmtId="0" fontId="88" fillId="53" borderId="0" applyBorder="0" applyProtection="0">
      <alignment/>
    </xf>
    <xf numFmtId="0" fontId="41" fillId="9" borderId="0" applyNumberFormat="0" applyBorder="0" applyAlignment="0" applyProtection="0"/>
    <xf numFmtId="0" fontId="19" fillId="52" borderId="0" applyNumberFormat="0" applyBorder="0" applyAlignment="0" applyProtection="0"/>
    <xf numFmtId="0" fontId="41" fillId="9" borderId="0" applyNumberFormat="0" applyBorder="0" applyAlignment="0" applyProtection="0"/>
    <xf numFmtId="0" fontId="89" fillId="11" borderId="0" applyBorder="0" applyProtection="0">
      <alignment/>
    </xf>
    <xf numFmtId="0" fontId="19" fillId="41" borderId="0" applyNumberFormat="0" applyBorder="0" applyAlignment="0" applyProtection="0"/>
    <xf numFmtId="0" fontId="19" fillId="9" borderId="0" applyNumberFormat="0" applyBorder="0" applyAlignment="0" applyProtection="0"/>
    <xf numFmtId="0" fontId="19" fillId="31" borderId="0" applyNumberFormat="0" applyBorder="0" applyAlignment="0" applyProtection="0"/>
    <xf numFmtId="0" fontId="19" fillId="48" borderId="0" applyNumberFormat="0" applyBorder="0" applyAlignment="0" applyProtection="0"/>
    <xf numFmtId="0" fontId="19" fillId="42" borderId="0" applyNumberFormat="0" applyBorder="0" applyAlignment="0" applyProtection="0"/>
    <xf numFmtId="0" fontId="19" fillId="52" borderId="0" applyNumberFormat="0" applyBorder="0" applyAlignment="0" applyProtection="0"/>
    <xf numFmtId="0" fontId="10" fillId="0" borderId="0">
      <alignment/>
      <protection/>
    </xf>
    <xf numFmtId="0" fontId="1" fillId="0" borderId="0">
      <alignment/>
      <protection/>
    </xf>
    <xf numFmtId="0" fontId="10" fillId="0" borderId="0">
      <alignment/>
      <protection/>
    </xf>
    <xf numFmtId="0" fontId="90" fillId="0" borderId="0">
      <alignment horizontal="right" vertical="center"/>
      <protection/>
    </xf>
    <xf numFmtId="0" fontId="91" fillId="0" borderId="0">
      <alignment horizontal="right" vertical="center"/>
      <protection/>
    </xf>
    <xf numFmtId="0" fontId="92" fillId="0" borderId="0">
      <alignment horizontal="left" vertical="center"/>
      <protection/>
    </xf>
    <xf numFmtId="0" fontId="87"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41" fillId="42" borderId="0" applyNumberFormat="0" applyBorder="0" applyAlignment="0" applyProtection="0"/>
    <xf numFmtId="0" fontId="88" fillId="56" borderId="0" applyBorder="0" applyProtection="0">
      <alignment/>
    </xf>
    <xf numFmtId="0" fontId="41" fillId="42" borderId="0" applyNumberFormat="0" applyBorder="0" applyAlignment="0" applyProtection="0"/>
    <xf numFmtId="0" fontId="19" fillId="55" borderId="0" applyNumberFormat="0" applyBorder="0" applyAlignment="0" applyProtection="0"/>
    <xf numFmtId="0" fontId="41" fillId="42" borderId="0" applyNumberFormat="0" applyBorder="0" applyAlignment="0" applyProtection="0"/>
    <xf numFmtId="0" fontId="89" fillId="44" borderId="0" applyBorder="0" applyProtection="0">
      <alignment/>
    </xf>
    <xf numFmtId="0" fontId="87" fillId="5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41" fillId="58" borderId="0" applyNumberFormat="0" applyBorder="0" applyAlignment="0" applyProtection="0"/>
    <xf numFmtId="0" fontId="88" fillId="59" borderId="0" applyBorder="0" applyProtection="0">
      <alignment/>
    </xf>
    <xf numFmtId="0" fontId="41" fillId="58" borderId="0" applyNumberFormat="0" applyBorder="0" applyAlignment="0" applyProtection="0"/>
    <xf numFmtId="0" fontId="19" fillId="58" borderId="0" applyNumberFormat="0" applyBorder="0" applyAlignment="0" applyProtection="0"/>
    <xf numFmtId="0" fontId="41" fillId="58" borderId="0" applyNumberFormat="0" applyBorder="0" applyAlignment="0" applyProtection="0"/>
    <xf numFmtId="0" fontId="89" fillId="59" borderId="0" applyBorder="0" applyProtection="0">
      <alignment/>
    </xf>
    <xf numFmtId="0" fontId="87"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41" fillId="61" borderId="0" applyNumberFormat="0" applyBorder="0" applyAlignment="0" applyProtection="0"/>
    <xf numFmtId="0" fontId="88" fillId="62" borderId="0" applyBorder="0" applyProtection="0">
      <alignment/>
    </xf>
    <xf numFmtId="0" fontId="41" fillId="61" borderId="0" applyNumberFormat="0" applyBorder="0" applyAlignment="0" applyProtection="0"/>
    <xf numFmtId="0" fontId="19" fillId="61" borderId="0" applyNumberFormat="0" applyBorder="0" applyAlignment="0" applyProtection="0"/>
    <xf numFmtId="0" fontId="41" fillId="61" borderId="0" applyNumberFormat="0" applyBorder="0" applyAlignment="0" applyProtection="0"/>
    <xf numFmtId="0" fontId="89" fillId="62" borderId="0" applyBorder="0" applyProtection="0">
      <alignment/>
    </xf>
    <xf numFmtId="0" fontId="87" fillId="6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1" fillId="64" borderId="0" applyNumberFormat="0" applyBorder="0" applyAlignment="0" applyProtection="0"/>
    <xf numFmtId="0" fontId="88" fillId="49" borderId="0" applyBorder="0" applyProtection="0">
      <alignment/>
    </xf>
    <xf numFmtId="0" fontId="41" fillId="64" borderId="0" applyNumberFormat="0" applyBorder="0" applyAlignment="0" applyProtection="0"/>
    <xf numFmtId="0" fontId="19" fillId="48" borderId="0" applyNumberFormat="0" applyBorder="0" applyAlignment="0" applyProtection="0"/>
    <xf numFmtId="0" fontId="41" fillId="64" borderId="0" applyNumberFormat="0" applyBorder="0" applyAlignment="0" applyProtection="0"/>
    <xf numFmtId="0" fontId="89" fillId="65" borderId="0" applyBorder="0" applyProtection="0">
      <alignment/>
    </xf>
    <xf numFmtId="0" fontId="87" fillId="66"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41" fillId="42" borderId="0" applyNumberFormat="0" applyBorder="0" applyAlignment="0" applyProtection="0"/>
    <xf numFmtId="0" fontId="88" fillId="44" borderId="0" applyBorder="0" applyProtection="0">
      <alignment/>
    </xf>
    <xf numFmtId="0" fontId="41" fillId="42" borderId="0" applyNumberFormat="0" applyBorder="0" applyAlignment="0" applyProtection="0"/>
    <xf numFmtId="0" fontId="19" fillId="42" borderId="0" applyNumberFormat="0" applyBorder="0" applyAlignment="0" applyProtection="0"/>
    <xf numFmtId="0" fontId="41" fillId="42" borderId="0" applyNumberFormat="0" applyBorder="0" applyAlignment="0" applyProtection="0"/>
    <xf numFmtId="0" fontId="89" fillId="44" borderId="0" applyBorder="0" applyProtection="0">
      <alignment/>
    </xf>
    <xf numFmtId="0" fontId="87"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41" fillId="68" borderId="0" applyNumberFormat="0" applyBorder="0" applyAlignment="0" applyProtection="0"/>
    <xf numFmtId="0" fontId="88" fillId="69" borderId="0" applyBorder="0" applyProtection="0">
      <alignment/>
    </xf>
    <xf numFmtId="0" fontId="41" fillId="68" borderId="0" applyNumberFormat="0" applyBorder="0" applyAlignment="0" applyProtection="0"/>
    <xf numFmtId="0" fontId="19" fillId="68" borderId="0" applyNumberFormat="0" applyBorder="0" applyAlignment="0" applyProtection="0"/>
    <xf numFmtId="0" fontId="41" fillId="68" borderId="0" applyNumberFormat="0" applyBorder="0" applyAlignment="0" applyProtection="0"/>
    <xf numFmtId="0" fontId="89" fillId="69" borderId="0" applyBorder="0" applyProtection="0">
      <alignment/>
    </xf>
    <xf numFmtId="0" fontId="19" fillId="55" borderId="0" applyNumberFormat="0" applyBorder="0" applyAlignment="0" applyProtection="0"/>
    <xf numFmtId="0" fontId="19" fillId="58" borderId="0" applyNumberFormat="0" applyBorder="0" applyAlignment="0" applyProtection="0"/>
    <xf numFmtId="0" fontId="19" fillId="61" borderId="0" applyNumberFormat="0" applyBorder="0" applyAlignment="0" applyProtection="0"/>
    <xf numFmtId="0" fontId="19" fillId="48" borderId="0" applyNumberFormat="0" applyBorder="0" applyAlignment="0" applyProtection="0"/>
    <xf numFmtId="0" fontId="19" fillId="42" borderId="0" applyNumberFormat="0" applyBorder="0" applyAlignment="0" applyProtection="0"/>
    <xf numFmtId="0" fontId="19" fillId="68" borderId="0" applyNumberFormat="0" applyBorder="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3" fillId="70" borderId="2" applyNumberFormat="0" applyAlignment="0" applyProtection="0"/>
    <xf numFmtId="0" fontId="20" fillId="4"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4" fillId="6" borderId="3" applyProtection="0">
      <alignment/>
    </xf>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94" fillId="6" borderId="3" applyProtection="0">
      <alignment/>
    </xf>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95" fillId="34" borderId="3" applyProtection="0">
      <alignment/>
    </xf>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0" fontId="42" fillId="32" borderId="1" applyNumberFormat="0" applyAlignment="0" applyProtection="0"/>
    <xf numFmtId="9" fontId="10" fillId="0" borderId="0" applyFont="0" applyFill="0" applyBorder="0" applyAlignment="0" applyProtection="0"/>
    <xf numFmtId="9" fontId="85" fillId="0" borderId="0" applyBorder="0" applyProtection="0">
      <alignment/>
    </xf>
    <xf numFmtId="0" fontId="96" fillId="71" borderId="4" applyNumberFormat="0" applyAlignment="0" applyProtection="0"/>
    <xf numFmtId="0" fontId="21" fillId="26"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7" fillId="28" borderId="6" applyProtection="0">
      <alignment/>
    </xf>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7" fillId="28" borderId="6" applyProtection="0">
      <alignment/>
    </xf>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97" fillId="28" borderId="6" applyProtection="0">
      <alignment/>
    </xf>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97" fillId="28" borderId="6" applyProtection="0">
      <alignment/>
    </xf>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97" fillId="28" borderId="6" applyProtection="0">
      <alignment/>
    </xf>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97" fillId="28" borderId="6" applyProtection="0">
      <alignment/>
    </xf>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8" fillId="73" borderId="6" applyProtection="0">
      <alignment/>
    </xf>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8" fillId="73" borderId="6" applyProtection="0">
      <alignment/>
    </xf>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8" fillId="73" borderId="6" applyProtection="0">
      <alignment/>
    </xf>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8" fillId="73" borderId="6" applyProtection="0">
      <alignment/>
    </xf>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8" fillId="73" borderId="6" applyProtection="0">
      <alignment/>
    </xf>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8" fillId="73" borderId="6" applyProtection="0">
      <alignment/>
    </xf>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43" fillId="72" borderId="5" applyNumberFormat="0" applyAlignment="0" applyProtection="0"/>
    <xf numFmtId="0" fontId="99" fillId="71" borderId="2" applyNumberFormat="0" applyAlignment="0" applyProtection="0"/>
    <xf numFmtId="0" fontId="22" fillId="26"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0" fillId="28" borderId="3" applyProtection="0">
      <alignment/>
    </xf>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00" fillId="28" borderId="3" applyProtection="0">
      <alignment/>
    </xf>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101" fillId="73" borderId="3" applyProtection="0">
      <alignment/>
    </xf>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44" fillId="72" borderId="1" applyNumberFormat="0" applyAlignment="0" applyProtection="0"/>
    <xf numFmtId="0" fontId="30" fillId="13" borderId="0" applyNumberFormat="0" applyBorder="0" applyAlignment="0" applyProtection="0"/>
    <xf numFmtId="178" fontId="2" fillId="0" borderId="0" applyFont="0" applyFill="0" applyBorder="0" applyAlignment="0" applyProtection="0"/>
    <xf numFmtId="176" fontId="2" fillId="0" borderId="0" applyFont="0" applyFill="0" applyBorder="0" applyAlignment="0" applyProtection="0"/>
    <xf numFmtId="170" fontId="1" fillId="0" borderId="0" applyFont="0" applyFill="0" applyBorder="0" applyAlignment="0" applyProtection="0"/>
    <xf numFmtId="0" fontId="102" fillId="0" borderId="7"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45" fillId="0" borderId="9" applyNumberFormat="0" applyFill="0" applyAlignment="0" applyProtection="0"/>
    <xf numFmtId="0" fontId="103" fillId="0" borderId="10" applyProtection="0">
      <alignment/>
    </xf>
    <xf numFmtId="0" fontId="45" fillId="0" borderId="9" applyNumberFormat="0" applyFill="0" applyAlignment="0" applyProtection="0"/>
    <xf numFmtId="0" fontId="33" fillId="0" borderId="8" applyNumberFormat="0" applyFill="0" applyAlignment="0" applyProtection="0"/>
    <xf numFmtId="0" fontId="45" fillId="0" borderId="9" applyNumberFormat="0" applyFill="0" applyAlignment="0" applyProtection="0"/>
    <xf numFmtId="0" fontId="104" fillId="0" borderId="11" applyProtection="0">
      <alignment/>
    </xf>
    <xf numFmtId="0" fontId="105"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46" fillId="0" borderId="13" applyNumberFormat="0" applyFill="0" applyAlignment="0" applyProtection="0"/>
    <xf numFmtId="0" fontId="106" fillId="0" borderId="14" applyProtection="0">
      <alignment/>
    </xf>
    <xf numFmtId="0" fontId="46" fillId="0" borderId="13" applyNumberFormat="0" applyFill="0" applyAlignment="0" applyProtection="0"/>
    <xf numFmtId="0" fontId="34" fillId="0" borderId="13" applyNumberFormat="0" applyFill="0" applyAlignment="0" applyProtection="0"/>
    <xf numFmtId="0" fontId="46" fillId="0" borderId="13" applyNumberFormat="0" applyFill="0" applyAlignment="0" applyProtection="0"/>
    <xf numFmtId="0" fontId="107" fillId="0" borderId="14" applyProtection="0">
      <alignment/>
    </xf>
    <xf numFmtId="0" fontId="108" fillId="0" borderId="15"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47" fillId="0" borderId="17"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109" fillId="0" borderId="18" applyProtection="0">
      <alignment/>
    </xf>
    <xf numFmtId="0" fontId="109" fillId="0" borderId="18" applyProtection="0">
      <alignment/>
    </xf>
    <xf numFmtId="0" fontId="35" fillId="0" borderId="16" applyNumberFormat="0" applyFill="0" applyAlignment="0" applyProtection="0"/>
    <xf numFmtId="0" fontId="109" fillId="0" borderId="18" applyProtection="0">
      <alignment/>
    </xf>
    <xf numFmtId="0" fontId="35" fillId="0" borderId="16" applyNumberFormat="0" applyFill="0" applyAlignment="0" applyProtection="0"/>
    <xf numFmtId="0" fontId="35" fillId="0" borderId="16" applyNumberFormat="0" applyFill="0" applyAlignment="0" applyProtection="0"/>
    <xf numFmtId="0" fontId="109" fillId="0" borderId="18" applyProtection="0">
      <alignment/>
    </xf>
    <xf numFmtId="0" fontId="109" fillId="0" borderId="18" applyProtection="0">
      <alignment/>
    </xf>
    <xf numFmtId="0" fontId="109" fillId="0" borderId="18" applyProtection="0">
      <alignment/>
    </xf>
    <xf numFmtId="0" fontId="35" fillId="0" borderId="16" applyNumberFormat="0" applyFill="0" applyAlignment="0" applyProtection="0"/>
    <xf numFmtId="0" fontId="35" fillId="0" borderId="16" applyNumberFormat="0" applyFill="0" applyAlignment="0" applyProtection="0"/>
    <xf numFmtId="0" fontId="109" fillId="0" borderId="18" applyProtection="0">
      <alignment/>
    </xf>
    <xf numFmtId="0" fontId="109" fillId="0" borderId="18" applyProtection="0">
      <alignment/>
    </xf>
    <xf numFmtId="0" fontId="109" fillId="0" borderId="18" applyProtection="0">
      <alignment/>
    </xf>
    <xf numFmtId="0" fontId="47" fillId="0" borderId="17" applyNumberFormat="0" applyFill="0" applyAlignment="0" applyProtection="0"/>
    <xf numFmtId="0" fontId="35" fillId="0" borderId="1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110" fillId="0" borderId="19" applyProtection="0">
      <alignment/>
    </xf>
    <xf numFmtId="0" fontId="110" fillId="0" borderId="19" applyProtection="0">
      <alignment/>
    </xf>
    <xf numFmtId="0" fontId="47" fillId="0" borderId="17" applyNumberFormat="0" applyFill="0" applyAlignment="0" applyProtection="0"/>
    <xf numFmtId="0" fontId="110" fillId="0" borderId="19" applyProtection="0">
      <alignment/>
    </xf>
    <xf numFmtId="0" fontId="110" fillId="0" borderId="19" applyProtection="0">
      <alignment/>
    </xf>
    <xf numFmtId="0" fontId="47" fillId="0" borderId="17" applyNumberFormat="0" applyFill="0" applyAlignment="0" applyProtection="0"/>
    <xf numFmtId="0" fontId="47" fillId="0" borderId="17" applyNumberFormat="0" applyFill="0" applyAlignment="0" applyProtection="0"/>
    <xf numFmtId="0" fontId="110" fillId="0" borderId="19" applyProtection="0">
      <alignment/>
    </xf>
    <xf numFmtId="0" fontId="110" fillId="0" borderId="19" applyProtection="0">
      <alignment/>
    </xf>
    <xf numFmtId="0" fontId="47" fillId="0" borderId="17" applyNumberFormat="0" applyFill="0" applyAlignment="0" applyProtection="0"/>
    <xf numFmtId="0" fontId="110" fillId="0" borderId="19" applyProtection="0">
      <alignment/>
    </xf>
    <xf numFmtId="0" fontId="47" fillId="0" borderId="17" applyNumberFormat="0" applyFill="0" applyAlignment="0" applyProtection="0"/>
    <xf numFmtId="0" fontId="110" fillId="0" borderId="19" applyProtection="0">
      <alignment/>
    </xf>
    <xf numFmtId="0" fontId="10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109" fillId="0" borderId="0" applyBorder="0" applyProtection="0">
      <alignment/>
    </xf>
    <xf numFmtId="0" fontId="47" fillId="0" borderId="0" applyNumberForma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110" fillId="0" borderId="0" applyBorder="0" applyProtection="0">
      <alignment/>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38" fillId="0" borderId="0">
      <alignment/>
      <protection/>
    </xf>
    <xf numFmtId="0" fontId="39" fillId="0" borderId="0">
      <alignment/>
      <protection/>
    </xf>
    <xf numFmtId="0" fontId="84" fillId="0" borderId="0">
      <alignment/>
      <protection/>
    </xf>
    <xf numFmtId="0" fontId="85" fillId="0" borderId="0">
      <alignment/>
      <protection/>
    </xf>
    <xf numFmtId="0" fontId="84" fillId="0" borderId="0">
      <alignment/>
      <protection/>
    </xf>
    <xf numFmtId="0" fontId="84" fillId="0" borderId="0">
      <alignment/>
      <protection/>
    </xf>
    <xf numFmtId="0" fontId="10" fillId="0" borderId="0">
      <alignment/>
      <protection/>
    </xf>
    <xf numFmtId="0" fontId="84" fillId="0" borderId="0">
      <alignment/>
      <protection/>
    </xf>
    <xf numFmtId="0" fontId="84" fillId="0" borderId="0">
      <alignment/>
      <protection/>
    </xf>
    <xf numFmtId="0" fontId="85"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57" fillId="0" borderId="0">
      <alignment/>
      <protection/>
    </xf>
    <xf numFmtId="0" fontId="37" fillId="0" borderId="0">
      <alignment/>
      <protection/>
    </xf>
    <xf numFmtId="0" fontId="2" fillId="0" borderId="0">
      <alignment/>
      <protection/>
    </xf>
    <xf numFmtId="0" fontId="38" fillId="0" borderId="0">
      <alignment/>
      <protection/>
    </xf>
    <xf numFmtId="0" fontId="38" fillId="0" borderId="0">
      <alignment/>
      <protection/>
    </xf>
    <xf numFmtId="0" fontId="10" fillId="0" borderId="0">
      <alignment/>
      <protection/>
    </xf>
    <xf numFmtId="0" fontId="38" fillId="0" borderId="0">
      <alignment/>
      <protection/>
    </xf>
    <xf numFmtId="0" fontId="38" fillId="0" borderId="0">
      <alignment/>
      <protection/>
    </xf>
    <xf numFmtId="0" fontId="84" fillId="0" borderId="0">
      <alignment/>
      <protection/>
    </xf>
    <xf numFmtId="0" fontId="2" fillId="0" borderId="0">
      <alignment/>
      <protection/>
    </xf>
    <xf numFmtId="0" fontId="84" fillId="0" borderId="0">
      <alignment/>
      <protection/>
    </xf>
    <xf numFmtId="0" fontId="39" fillId="0" borderId="0">
      <alignment/>
      <protection/>
    </xf>
    <xf numFmtId="0" fontId="10" fillId="0" borderId="0">
      <alignment/>
      <protection/>
    </xf>
    <xf numFmtId="0" fontId="84" fillId="0" borderId="0">
      <alignment/>
      <protection/>
    </xf>
    <xf numFmtId="0" fontId="57" fillId="0" borderId="0">
      <alignment/>
      <protection/>
    </xf>
    <xf numFmtId="0" fontId="85" fillId="0" borderId="0">
      <alignment/>
      <protection/>
    </xf>
    <xf numFmtId="0" fontId="1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31" fillId="0" borderId="0">
      <alignment vertical="top"/>
      <protection/>
    </xf>
    <xf numFmtId="0" fontId="28" fillId="0" borderId="20" applyNumberFormat="0" applyFill="0" applyAlignment="0" applyProtection="0"/>
    <xf numFmtId="0" fontId="111" fillId="0" borderId="21"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2" fillId="0" borderId="24" applyProtection="0">
      <alignment/>
    </xf>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2" fillId="0" borderId="24"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112" fillId="0" borderId="24" applyProtection="0">
      <alignment/>
    </xf>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112" fillId="0" borderId="24" applyProtection="0">
      <alignment/>
    </xf>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112" fillId="0" borderId="24" applyProtection="0">
      <alignment/>
    </xf>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112" fillId="0" borderId="24" applyProtection="0">
      <alignment/>
    </xf>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113" fillId="0" borderId="25"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24" fillId="74" borderId="26" applyNumberFormat="0" applyAlignment="0" applyProtection="0"/>
    <xf numFmtId="0" fontId="114" fillId="75" borderId="27" applyNumberFormat="0" applyAlignment="0" applyProtection="0"/>
    <xf numFmtId="0" fontId="24" fillId="74" borderId="26" applyNumberFormat="0" applyAlignment="0" applyProtection="0"/>
    <xf numFmtId="0" fontId="24" fillId="74" borderId="26" applyNumberFormat="0" applyAlignment="0" applyProtection="0"/>
    <xf numFmtId="0" fontId="49" fillId="74" borderId="26" applyNumberFormat="0" applyAlignment="0" applyProtection="0"/>
    <xf numFmtId="0" fontId="115" fillId="76" borderId="28" applyProtection="0">
      <alignment/>
    </xf>
    <xf numFmtId="0" fontId="49" fillId="74" borderId="26" applyNumberFormat="0" applyAlignment="0" applyProtection="0"/>
    <xf numFmtId="0" fontId="24" fillId="74" borderId="26" applyNumberFormat="0" applyAlignment="0" applyProtection="0"/>
    <xf numFmtId="0" fontId="49" fillId="74" borderId="26" applyNumberFormat="0" applyAlignment="0" applyProtection="0"/>
    <xf numFmtId="0" fontId="116" fillId="76" borderId="28" applyProtection="0">
      <alignment/>
    </xf>
    <xf numFmtId="0" fontId="36" fillId="0" borderId="0" applyNumberFormat="0" applyFill="0" applyBorder="0" applyAlignment="0" applyProtection="0"/>
    <xf numFmtId="0" fontId="11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118" fillId="0" borderId="0" applyBorder="0" applyProtection="0">
      <alignment/>
    </xf>
    <xf numFmtId="0" fontId="50" fillId="0" borderId="0" applyNumberForma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119" fillId="0" borderId="0" applyBorder="0" applyProtection="0">
      <alignment/>
    </xf>
    <xf numFmtId="0" fontId="25" fillId="32" borderId="0" applyNumberFormat="0" applyBorder="0" applyAlignment="0" applyProtection="0"/>
    <xf numFmtId="0" fontId="120" fillId="7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51" fillId="32" borderId="0" applyNumberFormat="0" applyBorder="0" applyAlignment="0" applyProtection="0"/>
    <xf numFmtId="0" fontId="121" fillId="34" borderId="0" applyBorder="0" applyProtection="0">
      <alignment/>
    </xf>
    <xf numFmtId="0" fontId="51" fillId="32" borderId="0" applyNumberFormat="0" applyBorder="0" applyAlignment="0" applyProtection="0"/>
    <xf numFmtId="0" fontId="25" fillId="32" borderId="0" applyNumberFormat="0" applyBorder="0" applyAlignment="0" applyProtection="0"/>
    <xf numFmtId="0" fontId="51" fillId="32" borderId="0" applyNumberFormat="0" applyBorder="0" applyAlignment="0" applyProtection="0"/>
    <xf numFmtId="0" fontId="122" fillId="34" borderId="0" applyBorder="0" applyProtection="0">
      <alignment/>
    </xf>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22" fillId="26" borderId="1" applyNumberFormat="0" applyAlignment="0" applyProtection="0"/>
    <xf numFmtId="0" fontId="1" fillId="0" borderId="0">
      <alignment/>
      <protection/>
    </xf>
    <xf numFmtId="0" fontId="1" fillId="0" borderId="0">
      <alignment/>
      <protection/>
    </xf>
    <xf numFmtId="0" fontId="84" fillId="0" borderId="0">
      <alignment/>
      <protection/>
    </xf>
    <xf numFmtId="0" fontId="84" fillId="0" borderId="0">
      <alignment/>
      <protection/>
    </xf>
    <xf numFmtId="0" fontId="84"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84" fillId="0" borderId="0">
      <alignment/>
      <protection/>
    </xf>
    <xf numFmtId="0" fontId="1" fillId="0" borderId="0">
      <alignment/>
      <protection/>
    </xf>
    <xf numFmtId="0" fontId="1" fillId="0" borderId="0">
      <alignment/>
      <protection/>
    </xf>
    <xf numFmtId="0" fontId="85" fillId="0" borderId="0">
      <alignment/>
      <protection/>
    </xf>
    <xf numFmtId="0" fontId="84" fillId="0" borderId="0">
      <alignment/>
      <protection/>
    </xf>
    <xf numFmtId="0" fontId="84" fillId="0" borderId="0">
      <alignment/>
      <protection/>
    </xf>
    <xf numFmtId="0" fontId="84" fillId="0" borderId="0">
      <alignment/>
      <protection/>
    </xf>
    <xf numFmtId="0" fontId="1" fillId="0" borderId="0">
      <alignment/>
      <protection/>
    </xf>
    <xf numFmtId="0" fontId="1" fillId="0" borderId="0">
      <alignment/>
      <protection/>
    </xf>
    <xf numFmtId="0" fontId="85" fillId="0" borderId="0">
      <alignment/>
      <protection/>
    </xf>
    <xf numFmtId="0" fontId="84" fillId="0" borderId="0">
      <alignment/>
      <protection/>
    </xf>
    <xf numFmtId="0" fontId="84" fillId="0" borderId="0">
      <alignment/>
      <protection/>
    </xf>
    <xf numFmtId="0" fontId="84" fillId="0" borderId="0">
      <alignment/>
      <protection/>
    </xf>
    <xf numFmtId="0" fontId="37" fillId="0" borderId="0">
      <alignment/>
      <protection/>
    </xf>
    <xf numFmtId="0" fontId="84" fillId="0" borderId="0">
      <alignment/>
      <protection/>
    </xf>
    <xf numFmtId="0" fontId="37" fillId="0" borderId="0">
      <alignment/>
      <protection/>
    </xf>
    <xf numFmtId="0" fontId="37" fillId="0" borderId="0">
      <alignment/>
      <protection/>
    </xf>
    <xf numFmtId="0" fontId="37" fillId="0" borderId="0">
      <alignment/>
      <protection/>
    </xf>
    <xf numFmtId="0" fontId="10" fillId="0" borderId="0">
      <alignment/>
      <protection/>
    </xf>
    <xf numFmtId="0" fontId="10" fillId="0" borderId="0">
      <alignment/>
      <protection/>
    </xf>
    <xf numFmtId="0" fontId="1" fillId="0" borderId="0">
      <alignment/>
      <protection/>
    </xf>
    <xf numFmtId="0" fontId="85" fillId="0" borderId="0">
      <alignment/>
      <protection/>
    </xf>
    <xf numFmtId="0" fontId="84" fillId="0" borderId="0">
      <alignment/>
      <protection/>
    </xf>
    <xf numFmtId="0" fontId="1" fillId="0" borderId="0">
      <alignment/>
      <protection/>
    </xf>
    <xf numFmtId="0" fontId="1" fillId="0" borderId="0">
      <alignment/>
      <protection/>
    </xf>
    <xf numFmtId="0" fontId="85" fillId="0" borderId="0">
      <alignment/>
      <protection/>
    </xf>
    <xf numFmtId="0" fontId="84" fillId="0" borderId="0">
      <alignment/>
      <protection/>
    </xf>
    <xf numFmtId="0" fontId="84" fillId="0" borderId="0">
      <alignment/>
      <protection/>
    </xf>
    <xf numFmtId="0" fontId="37" fillId="0" borderId="0">
      <alignment/>
      <protection/>
    </xf>
    <xf numFmtId="0" fontId="85"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2" fillId="0" borderId="0">
      <alignment/>
      <protection/>
    </xf>
    <xf numFmtId="0" fontId="8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38" fillId="0" borderId="0">
      <alignment/>
      <protection/>
    </xf>
    <xf numFmtId="0" fontId="1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1" fillId="0" borderId="0">
      <alignment/>
      <protection/>
    </xf>
    <xf numFmtId="0" fontId="84" fillId="0" borderId="0">
      <alignment/>
      <protection/>
    </xf>
    <xf numFmtId="0" fontId="85" fillId="0" borderId="0">
      <alignment/>
      <protection/>
    </xf>
    <xf numFmtId="0" fontId="38" fillId="0" borderId="0">
      <alignment/>
      <protection/>
    </xf>
    <xf numFmtId="0" fontId="84" fillId="0" borderId="0">
      <alignment/>
      <protection/>
    </xf>
    <xf numFmtId="0" fontId="85" fillId="0" borderId="0">
      <alignment/>
      <protection/>
    </xf>
    <xf numFmtId="0" fontId="84" fillId="0" borderId="0">
      <alignment/>
      <protection/>
    </xf>
    <xf numFmtId="0" fontId="10" fillId="0" borderId="0">
      <alignment/>
      <protection/>
    </xf>
    <xf numFmtId="0" fontId="1" fillId="0" borderId="0">
      <alignment/>
      <protection/>
    </xf>
    <xf numFmtId="0" fontId="1" fillId="0" borderId="0">
      <alignment/>
      <protection/>
    </xf>
    <xf numFmtId="0" fontId="85" fillId="0" borderId="0">
      <alignment/>
      <protection/>
    </xf>
    <xf numFmtId="0" fontId="84" fillId="0" borderId="0">
      <alignment/>
      <protection/>
    </xf>
    <xf numFmtId="0" fontId="84" fillId="0" borderId="0">
      <alignment/>
      <protection/>
    </xf>
    <xf numFmtId="0" fontId="1" fillId="0" borderId="0">
      <alignment/>
      <protection/>
    </xf>
    <xf numFmtId="0" fontId="37" fillId="0" borderId="0">
      <alignment/>
      <protection/>
    </xf>
    <xf numFmtId="0" fontId="1" fillId="0" borderId="0">
      <alignment/>
      <protection/>
    </xf>
    <xf numFmtId="0" fontId="85" fillId="0" borderId="0">
      <alignment/>
      <protection/>
    </xf>
    <xf numFmtId="0" fontId="84" fillId="0" borderId="0">
      <alignment/>
      <protection/>
    </xf>
    <xf numFmtId="0" fontId="84" fillId="0" borderId="0">
      <alignment/>
      <protection/>
    </xf>
    <xf numFmtId="0" fontId="1" fillId="0" borderId="0">
      <alignment/>
      <protection/>
    </xf>
    <xf numFmtId="0" fontId="37"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37"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1" fillId="0" borderId="0">
      <alignment/>
      <protection/>
    </xf>
    <xf numFmtId="0" fontId="84" fillId="0" borderId="0">
      <alignment/>
      <protection/>
    </xf>
    <xf numFmtId="0" fontId="84" fillId="0" borderId="0">
      <alignment/>
      <protection/>
    </xf>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123" fillId="7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52" fillId="8" borderId="0" applyNumberFormat="0" applyBorder="0" applyAlignment="0" applyProtection="0"/>
    <xf numFmtId="0" fontId="124" fillId="10" borderId="0" applyBorder="0" applyProtection="0">
      <alignment/>
    </xf>
    <xf numFmtId="0" fontId="52" fillId="8" borderId="0" applyNumberFormat="0" applyBorder="0" applyAlignment="0" applyProtection="0"/>
    <xf numFmtId="0" fontId="26" fillId="8" borderId="0" applyNumberFormat="0" applyBorder="0" applyAlignment="0" applyProtection="0"/>
    <xf numFmtId="0" fontId="52" fillId="8" borderId="0" applyNumberFormat="0" applyBorder="0" applyAlignment="0" applyProtection="0"/>
    <xf numFmtId="0" fontId="125" fillId="10" borderId="0" applyBorder="0" applyProtection="0">
      <alignment/>
    </xf>
    <xf numFmtId="0" fontId="26" fillId="8" borderId="0" applyNumberFormat="0" applyBorder="0" applyAlignment="0" applyProtection="0"/>
    <xf numFmtId="0" fontId="1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127" fillId="0" borderId="0" applyBorder="0" applyProtection="0">
      <alignment/>
    </xf>
    <xf numFmtId="0" fontId="53"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128" fillId="0" borderId="0" applyBorder="0" applyProtection="0">
      <alignment/>
    </xf>
    <xf numFmtId="0" fontId="2" fillId="79" borderId="29"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85" fillId="16" borderId="31" applyProtection="0">
      <alignment/>
    </xf>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37"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0"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0" fontId="1" fillId="14" borderId="30"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21" fillId="26" borderId="5" applyNumberFormat="0" applyAlignment="0" applyProtection="0"/>
    <xf numFmtId="0" fontId="129" fillId="0" borderId="32"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54" fillId="0" borderId="20" applyNumberFormat="0" applyFill="0" applyAlignment="0" applyProtection="0"/>
    <xf numFmtId="0" fontId="130" fillId="0" borderId="33" applyProtection="0">
      <alignment/>
    </xf>
    <xf numFmtId="0" fontId="54" fillId="0" borderId="20" applyNumberFormat="0" applyFill="0" applyAlignment="0" applyProtection="0"/>
    <xf numFmtId="0" fontId="28" fillId="0" borderId="20" applyNumberFormat="0" applyFill="0" applyAlignment="0" applyProtection="0"/>
    <xf numFmtId="0" fontId="54" fillId="0" borderId="20" applyNumberFormat="0" applyFill="0" applyAlignment="0" applyProtection="0"/>
    <xf numFmtId="0" fontId="131" fillId="0" borderId="33" applyProtection="0">
      <alignment/>
    </xf>
    <xf numFmtId="0" fontId="32" fillId="0" borderId="0">
      <alignment/>
      <protection/>
    </xf>
    <xf numFmtId="0" fontId="37" fillId="0" borderId="0">
      <alignment/>
      <protection/>
    </xf>
    <xf numFmtId="0" fontId="29" fillId="0" borderId="0" applyNumberFormat="0" applyFill="0" applyBorder="0" applyAlignment="0" applyProtection="0"/>
    <xf numFmtId="0" fontId="27" fillId="0" borderId="0" applyNumberFormat="0" applyFill="0" applyBorder="0" applyAlignment="0" applyProtection="0"/>
    <xf numFmtId="0" fontId="1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132" fillId="0" borderId="0" applyBorder="0" applyProtection="0">
      <alignment/>
    </xf>
    <xf numFmtId="0" fontId="55"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133" fillId="0" borderId="0" applyBorder="0" applyProtection="0">
      <alignment/>
    </xf>
    <xf numFmtId="179" fontId="2"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200" fontId="85" fillId="0" borderId="0" applyBorder="0" applyProtection="0">
      <alignment/>
    </xf>
    <xf numFmtId="179" fontId="1" fillId="0" borderId="0" applyFont="0" applyFill="0" applyBorder="0" applyAlignment="0" applyProtection="0"/>
    <xf numFmtId="0" fontId="134" fillId="8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56" fillId="13" borderId="0" applyNumberFormat="0" applyBorder="0" applyAlignment="0" applyProtection="0"/>
    <xf numFmtId="0" fontId="135" fillId="15" borderId="0" applyBorder="0" applyProtection="0">
      <alignment/>
    </xf>
    <xf numFmtId="0" fontId="56" fillId="13" borderId="0" applyNumberFormat="0" applyBorder="0" applyAlignment="0" applyProtection="0"/>
    <xf numFmtId="0" fontId="30" fillId="13" borderId="0" applyNumberFormat="0" applyBorder="0" applyAlignment="0" applyProtection="0"/>
    <xf numFmtId="0" fontId="56" fillId="13" borderId="0" applyNumberFormat="0" applyBorder="0" applyAlignment="0" applyProtection="0"/>
    <xf numFmtId="0" fontId="136" fillId="15" borderId="0" applyBorder="0" applyProtection="0">
      <alignment/>
    </xf>
  </cellStyleXfs>
  <cellXfs count="513">
    <xf numFmtId="0" fontId="0" fillId="0" borderId="0" xfId="0" applyFont="1" applyAlignment="1">
      <alignment/>
    </xf>
    <xf numFmtId="0" fontId="60" fillId="0" borderId="0" xfId="0" applyFont="1" applyAlignment="1">
      <alignment/>
    </xf>
    <xf numFmtId="4" fontId="61" fillId="0" borderId="0" xfId="0" applyNumberFormat="1" applyFont="1" applyAlignment="1">
      <alignment/>
    </xf>
    <xf numFmtId="0" fontId="4" fillId="81" borderId="34" xfId="0" applyFont="1" applyFill="1" applyBorder="1" applyAlignment="1">
      <alignment horizontal="center" vertical="center" wrapText="1"/>
    </xf>
    <xf numFmtId="0" fontId="4" fillId="81" borderId="35" xfId="0" applyFont="1" applyFill="1" applyBorder="1" applyAlignment="1">
      <alignment horizontal="center" vertical="center" wrapText="1"/>
    </xf>
    <xf numFmtId="0" fontId="4" fillId="81" borderId="36" xfId="0" applyFont="1" applyFill="1" applyBorder="1" applyAlignment="1">
      <alignment horizontal="center" vertical="center" wrapText="1"/>
    </xf>
    <xf numFmtId="0" fontId="4" fillId="81" borderId="37" xfId="0"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1" fontId="4" fillId="82" borderId="38" xfId="0" applyNumberFormat="1" applyFont="1" applyFill="1" applyBorder="1" applyAlignment="1">
      <alignment horizontal="center" vertical="center" wrapText="1"/>
    </xf>
    <xf numFmtId="190" fontId="61" fillId="0" borderId="38" xfId="0" applyNumberFormat="1" applyFont="1" applyBorder="1" applyAlignment="1">
      <alignment/>
    </xf>
    <xf numFmtId="0" fontId="5" fillId="81" borderId="39" xfId="0" applyFont="1" applyFill="1" applyBorder="1" applyAlignment="1">
      <alignment horizontal="left" vertical="center" wrapText="1"/>
    </xf>
    <xf numFmtId="1" fontId="4" fillId="82" borderId="40" xfId="0" applyNumberFormat="1" applyFont="1" applyFill="1" applyBorder="1" applyAlignment="1">
      <alignment horizontal="center" vertical="center" wrapText="1"/>
    </xf>
    <xf numFmtId="0" fontId="60" fillId="0" borderId="0" xfId="0" applyFont="1" applyFill="1" applyBorder="1" applyAlignment="1">
      <alignment/>
    </xf>
    <xf numFmtId="0" fontId="60" fillId="0" borderId="0" xfId="0" applyFont="1" applyFill="1" applyAlignment="1">
      <alignment/>
    </xf>
    <xf numFmtId="1" fontId="3" fillId="0" borderId="38" xfId="0" applyNumberFormat="1" applyFont="1" applyFill="1" applyBorder="1" applyAlignment="1">
      <alignment horizontal="center" vertical="center" wrapText="1"/>
    </xf>
    <xf numFmtId="1" fontId="3" fillId="0" borderId="41" xfId="0" applyNumberFormat="1" applyFont="1" applyFill="1" applyBorder="1" applyAlignment="1">
      <alignment horizontal="center" vertical="center" wrapText="1"/>
    </xf>
    <xf numFmtId="0" fontId="60" fillId="83" borderId="0" xfId="0" applyFont="1" applyFill="1" applyAlignment="1">
      <alignment/>
    </xf>
    <xf numFmtId="0" fontId="5" fillId="84" borderId="38" xfId="0" applyFont="1" applyFill="1" applyBorder="1" applyAlignment="1">
      <alignment horizontal="left" vertical="center" wrapText="1"/>
    </xf>
    <xf numFmtId="0" fontId="61" fillId="0" borderId="0" xfId="0" applyFont="1" applyAlignment="1">
      <alignment/>
    </xf>
    <xf numFmtId="0" fontId="3" fillId="0" borderId="0" xfId="0" applyFont="1" applyAlignment="1">
      <alignment/>
    </xf>
    <xf numFmtId="0" fontId="63" fillId="0" borderId="0" xfId="0" applyFont="1" applyAlignment="1">
      <alignment/>
    </xf>
    <xf numFmtId="0" fontId="64" fillId="0" borderId="0" xfId="0" applyFont="1" applyAlignment="1">
      <alignment/>
    </xf>
    <xf numFmtId="4" fontId="64" fillId="0" borderId="0" xfId="0" applyNumberFormat="1" applyFont="1" applyAlignment="1">
      <alignment/>
    </xf>
    <xf numFmtId="0" fontId="0" fillId="0" borderId="0" xfId="0" applyAlignment="1">
      <alignment/>
    </xf>
    <xf numFmtId="0" fontId="4" fillId="81" borderId="42" xfId="0" applyFont="1" applyFill="1" applyBorder="1" applyAlignment="1">
      <alignment horizontal="center" vertical="center" wrapText="1"/>
    </xf>
    <xf numFmtId="1" fontId="4" fillId="85" borderId="38" xfId="0" applyNumberFormat="1" applyFont="1" applyFill="1" applyBorder="1" applyAlignment="1">
      <alignment horizontal="center" vertical="center" wrapText="1"/>
    </xf>
    <xf numFmtId="190" fontId="4" fillId="85" borderId="38" xfId="0" applyNumberFormat="1" applyFont="1" applyFill="1" applyBorder="1" applyAlignment="1">
      <alignment horizontal="center" vertical="center" wrapText="1"/>
    </xf>
    <xf numFmtId="0" fontId="63" fillId="0" borderId="38" xfId="1437" applyFont="1" applyFill="1" applyBorder="1" applyAlignment="1">
      <alignment/>
      <protection/>
    </xf>
    <xf numFmtId="0" fontId="61" fillId="0" borderId="38" xfId="1864" applyFont="1" applyBorder="1" applyAlignment="1">
      <alignment horizontal="left" vertical="center" wrapText="1"/>
      <protection/>
    </xf>
    <xf numFmtId="0" fontId="0" fillId="0" borderId="38" xfId="0" applyBorder="1" applyAlignment="1">
      <alignment/>
    </xf>
    <xf numFmtId="0" fontId="61" fillId="0" borderId="38" xfId="0" applyFont="1" applyFill="1" applyBorder="1" applyAlignment="1">
      <alignment horizontal="left" vertical="center" wrapText="1"/>
    </xf>
    <xf numFmtId="0" fontId="63" fillId="0" borderId="38" xfId="1437" applyFont="1" applyFill="1" applyBorder="1" applyAlignment="1">
      <alignment horizontal="left" vertical="center"/>
      <protection/>
    </xf>
    <xf numFmtId="1" fontId="3" fillId="82" borderId="41" xfId="0" applyNumberFormat="1" applyFont="1" applyFill="1" applyBorder="1" applyAlignment="1">
      <alignment horizontal="center" vertical="center" wrapText="1"/>
    </xf>
    <xf numFmtId="3" fontId="3" fillId="86" borderId="43" xfId="0" applyNumberFormat="1"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0" fontId="3" fillId="81" borderId="44" xfId="0" applyFont="1" applyFill="1" applyBorder="1" applyAlignment="1">
      <alignment horizontal="center" vertical="center" wrapText="1"/>
    </xf>
    <xf numFmtId="0" fontId="3" fillId="81" borderId="36" xfId="0" applyFont="1" applyFill="1" applyBorder="1" applyAlignment="1">
      <alignment horizontal="center" vertical="center" wrapText="1"/>
    </xf>
    <xf numFmtId="0" fontId="12" fillId="84" borderId="45" xfId="0" applyFont="1" applyFill="1" applyBorder="1" applyAlignment="1">
      <alignment horizontal="left" vertical="center" wrapText="1"/>
    </xf>
    <xf numFmtId="0" fontId="12" fillId="84" borderId="46" xfId="0" applyFont="1" applyFill="1" applyBorder="1" applyAlignment="1">
      <alignment horizontal="left" vertical="center" wrapText="1"/>
    </xf>
    <xf numFmtId="0" fontId="13" fillId="81" borderId="42" xfId="0" applyFont="1" applyFill="1" applyBorder="1" applyAlignment="1">
      <alignment horizontal="left" vertical="center" wrapText="1"/>
    </xf>
    <xf numFmtId="0" fontId="3" fillId="81" borderId="39" xfId="0" applyFont="1" applyFill="1" applyBorder="1" applyAlignment="1">
      <alignment horizontal="left" vertical="top" wrapText="1"/>
    </xf>
    <xf numFmtId="0" fontId="66" fillId="81" borderId="39" xfId="0" applyFont="1" applyFill="1" applyBorder="1" applyAlignment="1">
      <alignment horizontal="left" vertical="center" wrapText="1"/>
    </xf>
    <xf numFmtId="0" fontId="11" fillId="81" borderId="39" xfId="0" applyFont="1" applyFill="1" applyBorder="1" applyAlignment="1">
      <alignment vertical="center" wrapText="1"/>
    </xf>
    <xf numFmtId="0" fontId="11" fillId="81" borderId="39" xfId="0" applyFont="1" applyFill="1" applyBorder="1" applyAlignment="1">
      <alignment horizontal="left" vertical="center" wrapText="1"/>
    </xf>
    <xf numFmtId="0" fontId="8" fillId="81" borderId="39" xfId="0" applyFont="1" applyFill="1" applyBorder="1" applyAlignment="1">
      <alignment horizontal="left" vertical="center" wrapText="1"/>
    </xf>
    <xf numFmtId="0" fontId="3" fillId="81" borderId="47" xfId="0" applyFont="1" applyFill="1" applyBorder="1" applyAlignment="1">
      <alignment horizontal="left" vertical="center" wrapText="1"/>
    </xf>
    <xf numFmtId="0" fontId="3" fillId="81" borderId="48" xfId="0" applyFont="1" applyFill="1" applyBorder="1" applyAlignment="1">
      <alignment horizontal="center" vertical="center" wrapText="1"/>
    </xf>
    <xf numFmtId="1" fontId="3" fillId="82" borderId="38" xfId="0" applyNumberFormat="1" applyFont="1" applyFill="1" applyBorder="1" applyAlignment="1">
      <alignment horizontal="center" wrapText="1"/>
    </xf>
    <xf numFmtId="0" fontId="3" fillId="0" borderId="0" xfId="0" applyFont="1" applyAlignment="1">
      <alignment horizontal="center"/>
    </xf>
    <xf numFmtId="4" fontId="60" fillId="0" borderId="0" xfId="0" applyNumberFormat="1" applyFont="1" applyAlignment="1">
      <alignment horizontal="right" vertical="center"/>
    </xf>
    <xf numFmtId="1" fontId="4" fillId="82" borderId="41" xfId="0" applyNumberFormat="1" applyFont="1" applyFill="1" applyBorder="1" applyAlignment="1">
      <alignment horizontal="center" vertical="center" wrapText="1"/>
    </xf>
    <xf numFmtId="1" fontId="4" fillId="87" borderId="38" xfId="0" applyNumberFormat="1" applyFont="1" applyFill="1" applyBorder="1" applyAlignment="1">
      <alignment horizontal="center" vertical="center" wrapText="1"/>
    </xf>
    <xf numFmtId="190" fontId="61" fillId="21" borderId="38" xfId="0" applyNumberFormat="1" applyFont="1" applyFill="1" applyBorder="1" applyAlignment="1">
      <alignment/>
    </xf>
    <xf numFmtId="190" fontId="4" fillId="87" borderId="38" xfId="0" applyNumberFormat="1" applyFont="1" applyFill="1" applyBorder="1" applyAlignment="1">
      <alignment horizontal="center" vertical="center" wrapText="1"/>
    </xf>
    <xf numFmtId="3" fontId="4" fillId="87" borderId="38" xfId="0" applyNumberFormat="1" applyFont="1" applyFill="1" applyBorder="1" applyAlignment="1">
      <alignment horizontal="center" vertical="center" wrapText="1"/>
    </xf>
    <xf numFmtId="0" fontId="4" fillId="85" borderId="38" xfId="0" applyFont="1" applyFill="1" applyBorder="1" applyAlignment="1">
      <alignment horizontal="left" vertical="center" wrapText="1"/>
    </xf>
    <xf numFmtId="3" fontId="4" fillId="88" borderId="38" xfId="0" applyNumberFormat="1" applyFont="1" applyFill="1" applyBorder="1" applyAlignment="1">
      <alignment horizontal="center" vertical="center" wrapText="1"/>
    </xf>
    <xf numFmtId="0" fontId="6" fillId="81" borderId="38" xfId="0" applyFont="1" applyFill="1" applyBorder="1" applyAlignment="1">
      <alignment horizontal="left" vertical="center" wrapText="1"/>
    </xf>
    <xf numFmtId="190" fontId="4" fillId="86" borderId="38" xfId="0" applyNumberFormat="1" applyFont="1" applyFill="1" applyBorder="1" applyAlignment="1">
      <alignment horizontal="center" vertical="center" wrapText="1"/>
    </xf>
    <xf numFmtId="3" fontId="4" fillId="86" borderId="38" xfId="0" applyNumberFormat="1" applyFont="1" applyFill="1" applyBorder="1" applyAlignment="1">
      <alignment horizontal="center" vertical="center" wrapText="1"/>
    </xf>
    <xf numFmtId="0" fontId="4" fillId="81" borderId="38" xfId="0" applyFont="1" applyFill="1" applyBorder="1" applyAlignment="1">
      <alignment horizontal="left" vertical="top" wrapText="1"/>
    </xf>
    <xf numFmtId="0" fontId="4" fillId="81" borderId="38" xfId="0" applyFont="1" applyFill="1" applyBorder="1" applyAlignment="1">
      <alignment vertical="top" wrapText="1"/>
    </xf>
    <xf numFmtId="0" fontId="67" fillId="81" borderId="38" xfId="0" applyFont="1" applyFill="1" applyBorder="1" applyAlignment="1">
      <alignment horizontal="left" vertical="center" wrapText="1"/>
    </xf>
    <xf numFmtId="0" fontId="7" fillId="81" borderId="38" xfId="0" applyFont="1" applyFill="1" applyBorder="1" applyAlignment="1">
      <alignment horizontal="left" vertical="center" wrapText="1"/>
    </xf>
    <xf numFmtId="0" fontId="4" fillId="81" borderId="38" xfId="0" applyFont="1" applyFill="1" applyBorder="1" applyAlignment="1">
      <alignment horizontal="left" vertical="center" wrapText="1"/>
    </xf>
    <xf numFmtId="0" fontId="5" fillId="81" borderId="38" xfId="0" applyFont="1" applyFill="1" applyBorder="1" applyAlignment="1">
      <alignment horizontal="left" vertical="center" wrapText="1"/>
    </xf>
    <xf numFmtId="0" fontId="23" fillId="4" borderId="38" xfId="0" applyFont="1" applyFill="1" applyBorder="1" applyAlignment="1">
      <alignment/>
    </xf>
    <xf numFmtId="4" fontId="62" fillId="81" borderId="38" xfId="0" applyNumberFormat="1" applyFont="1" applyFill="1" applyBorder="1" applyAlignment="1">
      <alignment horizontal="center" vertical="center" wrapText="1"/>
    </xf>
    <xf numFmtId="4" fontId="62" fillId="0" borderId="38" xfId="0" applyNumberFormat="1" applyFont="1" applyFill="1" applyBorder="1" applyAlignment="1">
      <alignment horizontal="center" vertical="center" wrapText="1"/>
    </xf>
    <xf numFmtId="4" fontId="62" fillId="0" borderId="38" xfId="0" applyNumberFormat="1" applyFont="1" applyFill="1" applyBorder="1" applyAlignment="1">
      <alignment horizontal="center" vertical="center" wrapText="1"/>
    </xf>
    <xf numFmtId="4" fontId="62" fillId="81" borderId="38" xfId="0" applyNumberFormat="1" applyFont="1" applyFill="1" applyBorder="1" applyAlignment="1">
      <alignment horizontal="center" vertical="center" wrapText="1"/>
    </xf>
    <xf numFmtId="0" fontId="4" fillId="81" borderId="38" xfId="0" applyFont="1" applyFill="1" applyBorder="1" applyAlignment="1">
      <alignment horizontal="center" vertical="center" wrapText="1"/>
    </xf>
    <xf numFmtId="0" fontId="0" fillId="0" borderId="0" xfId="0" applyFont="1" applyAlignment="1">
      <alignment/>
    </xf>
    <xf numFmtId="4" fontId="65" fillId="0" borderId="0" xfId="0" applyNumberFormat="1" applyFont="1" applyAlignment="1">
      <alignment horizontal="right" vertical="center"/>
    </xf>
    <xf numFmtId="1" fontId="3" fillId="82" borderId="38" xfId="0" applyNumberFormat="1" applyFont="1" applyFill="1" applyBorder="1" applyAlignment="1">
      <alignment horizontal="center" vertical="center" wrapText="1"/>
    </xf>
    <xf numFmtId="190" fontId="3" fillId="86" borderId="49" xfId="0" applyNumberFormat="1" applyFont="1" applyFill="1" applyBorder="1" applyAlignment="1">
      <alignment horizontal="center" vertical="center" wrapText="1"/>
    </xf>
    <xf numFmtId="0" fontId="61" fillId="0" borderId="0" xfId="0" applyFont="1" applyFill="1" applyAlignment="1">
      <alignment/>
    </xf>
    <xf numFmtId="190" fontId="3" fillId="86" borderId="43" xfId="0" applyNumberFormat="1" applyFont="1" applyFill="1" applyBorder="1" applyAlignment="1">
      <alignment horizontal="center" vertical="center" wrapText="1"/>
    </xf>
    <xf numFmtId="3" fontId="3" fillId="86" borderId="49" xfId="0" applyNumberFormat="1" applyFont="1" applyFill="1" applyBorder="1" applyAlignment="1">
      <alignment horizontal="center" vertical="center" wrapText="1"/>
    </xf>
    <xf numFmtId="1" fontId="3" fillId="82" borderId="35" xfId="0" applyNumberFormat="1" applyFont="1" applyFill="1" applyBorder="1" applyAlignment="1">
      <alignment horizontal="center" vertical="center" wrapText="1"/>
    </xf>
    <xf numFmtId="190" fontId="60" fillId="0" borderId="35" xfId="0" applyNumberFormat="1" applyFont="1" applyBorder="1" applyAlignment="1">
      <alignment/>
    </xf>
    <xf numFmtId="190" fontId="60" fillId="0" borderId="50" xfId="0" applyNumberFormat="1" applyFont="1" applyBorder="1" applyAlignment="1">
      <alignment/>
    </xf>
    <xf numFmtId="190" fontId="3" fillId="86" borderId="51" xfId="0" applyNumberFormat="1" applyFont="1" applyFill="1" applyBorder="1" applyAlignment="1">
      <alignment horizontal="center" vertical="center" wrapText="1"/>
    </xf>
    <xf numFmtId="3" fontId="3" fillId="86" borderId="51" xfId="0" applyNumberFormat="1" applyFont="1" applyFill="1" applyBorder="1" applyAlignment="1">
      <alignment horizontal="center" vertical="center" wrapText="1"/>
    </xf>
    <xf numFmtId="1" fontId="3" fillId="87" borderId="52" xfId="0" applyNumberFormat="1" applyFont="1" applyFill="1" applyBorder="1" applyAlignment="1">
      <alignment horizontal="center" vertical="center" wrapText="1"/>
    </xf>
    <xf numFmtId="190" fontId="3" fillId="87" borderId="52" xfId="0" applyNumberFormat="1" applyFont="1" applyFill="1" applyBorder="1" applyAlignment="1">
      <alignment horizontal="center" vertical="center" wrapText="1"/>
    </xf>
    <xf numFmtId="1" fontId="3" fillId="87" borderId="53" xfId="0" applyNumberFormat="1" applyFont="1" applyFill="1" applyBorder="1" applyAlignment="1">
      <alignment horizontal="center" vertical="center" wrapText="1"/>
    </xf>
    <xf numFmtId="190" fontId="3" fillId="87" borderId="54" xfId="0" applyNumberFormat="1" applyFont="1" applyFill="1" applyBorder="1" applyAlignment="1">
      <alignment horizontal="center" vertical="center" wrapText="1"/>
    </xf>
    <xf numFmtId="190" fontId="3" fillId="87" borderId="55" xfId="0" applyNumberFormat="1" applyFont="1" applyFill="1" applyBorder="1" applyAlignment="1">
      <alignment horizontal="center" vertical="center" wrapText="1"/>
    </xf>
    <xf numFmtId="3" fontId="3" fillId="87" borderId="56" xfId="0" applyNumberFormat="1" applyFont="1" applyFill="1" applyBorder="1" applyAlignment="1">
      <alignment horizontal="center" vertical="center" wrapText="1"/>
    </xf>
    <xf numFmtId="3" fontId="3" fillId="87" borderId="55" xfId="0" applyNumberFormat="1" applyFont="1" applyFill="1" applyBorder="1" applyAlignment="1">
      <alignment horizontal="center" vertical="center" wrapText="1"/>
    </xf>
    <xf numFmtId="190" fontId="0" fillId="0" borderId="0" xfId="0" applyNumberFormat="1" applyAlignment="1">
      <alignment/>
    </xf>
    <xf numFmtId="192" fontId="0" fillId="0" borderId="0" xfId="0" applyNumberFormat="1" applyAlignment="1">
      <alignment/>
    </xf>
    <xf numFmtId="0" fontId="5" fillId="84" borderId="39" xfId="0" applyFont="1" applyFill="1" applyBorder="1" applyAlignment="1">
      <alignment horizontal="left" vertical="center" wrapText="1"/>
    </xf>
    <xf numFmtId="1" fontId="4" fillId="87" borderId="40" xfId="0" applyNumberFormat="1" applyFont="1" applyFill="1" applyBorder="1" applyAlignment="1">
      <alignment horizontal="center" vertical="center" wrapText="1"/>
    </xf>
    <xf numFmtId="3" fontId="4" fillId="87" borderId="57" xfId="0" applyNumberFormat="1" applyFont="1" applyFill="1" applyBorder="1" applyAlignment="1">
      <alignment horizontal="center" vertical="center" wrapText="1"/>
    </xf>
    <xf numFmtId="0" fontId="5" fillId="84" borderId="42" xfId="0" applyFont="1" applyFill="1" applyBorder="1" applyAlignment="1">
      <alignment horizontal="left" vertical="center" wrapText="1"/>
    </xf>
    <xf numFmtId="1" fontId="4" fillId="87" borderId="35" xfId="0" applyNumberFormat="1" applyFont="1" applyFill="1" applyBorder="1" applyAlignment="1">
      <alignment horizontal="center" vertical="center" wrapText="1"/>
    </xf>
    <xf numFmtId="0" fontId="6" fillId="81" borderId="39" xfId="0" applyFont="1" applyFill="1" applyBorder="1" applyAlignment="1">
      <alignment horizontal="left" vertical="center" wrapText="1"/>
    </xf>
    <xf numFmtId="0" fontId="4" fillId="81" borderId="39" xfId="0" applyFont="1" applyFill="1" applyBorder="1" applyAlignment="1">
      <alignment horizontal="left" vertical="top" wrapText="1"/>
    </xf>
    <xf numFmtId="3" fontId="4" fillId="0" borderId="57" xfId="0" applyNumberFormat="1" applyFont="1" applyFill="1" applyBorder="1" applyAlignment="1">
      <alignment horizontal="center" vertical="center" wrapText="1"/>
    </xf>
    <xf numFmtId="0" fontId="4" fillId="81" borderId="39" xfId="0" applyFont="1" applyFill="1" applyBorder="1" applyAlignment="1">
      <alignment vertical="top" wrapText="1"/>
    </xf>
    <xf numFmtId="0" fontId="67" fillId="81" borderId="39" xfId="0" applyFont="1" applyFill="1" applyBorder="1" applyAlignment="1">
      <alignment horizontal="left" vertical="center" wrapText="1"/>
    </xf>
    <xf numFmtId="0" fontId="7" fillId="81" borderId="39" xfId="0" applyFont="1" applyFill="1" applyBorder="1" applyAlignment="1">
      <alignment horizontal="left" vertical="center" wrapText="1"/>
    </xf>
    <xf numFmtId="0" fontId="4" fillId="81" borderId="39" xfId="0" applyFont="1" applyFill="1" applyBorder="1" applyAlignment="1">
      <alignment horizontal="left" vertical="center" wrapText="1"/>
    </xf>
    <xf numFmtId="3" fontId="4" fillId="0" borderId="58" xfId="0" applyNumberFormat="1" applyFont="1" applyFill="1" applyBorder="1" applyAlignment="1">
      <alignment horizontal="center" vertical="center" wrapText="1"/>
    </xf>
    <xf numFmtId="190" fontId="9" fillId="0" borderId="38" xfId="0" applyNumberFormat="1" applyFont="1" applyBorder="1" applyAlignment="1">
      <alignment/>
    </xf>
    <xf numFmtId="190" fontId="9" fillId="0" borderId="59" xfId="0" applyNumberFormat="1" applyFont="1" applyBorder="1" applyAlignment="1">
      <alignment/>
    </xf>
    <xf numFmtId="190" fontId="8" fillId="86" borderId="49" xfId="0" applyNumberFormat="1" applyFont="1" applyFill="1" applyBorder="1" applyAlignment="1">
      <alignment horizontal="center" vertical="center" wrapText="1"/>
    </xf>
    <xf numFmtId="0" fontId="3" fillId="89" borderId="59" xfId="0" applyFont="1" applyFill="1" applyBorder="1" applyAlignment="1">
      <alignment horizontal="left" vertical="top" wrapText="1"/>
    </xf>
    <xf numFmtId="1" fontId="5" fillId="82" borderId="38" xfId="0" applyNumberFormat="1" applyFont="1" applyFill="1" applyBorder="1" applyAlignment="1">
      <alignment horizontal="center" vertical="center" wrapText="1"/>
    </xf>
    <xf numFmtId="190" fontId="61" fillId="32" borderId="38" xfId="0" applyNumberFormat="1" applyFont="1" applyFill="1" applyBorder="1" applyAlignment="1">
      <alignment/>
    </xf>
    <xf numFmtId="1" fontId="4" fillId="87" borderId="53" xfId="0" applyNumberFormat="1" applyFont="1" applyFill="1" applyBorder="1" applyAlignment="1">
      <alignment horizontal="center" vertical="center" wrapText="1"/>
    </xf>
    <xf numFmtId="1" fontId="4" fillId="87" borderId="52" xfId="0" applyNumberFormat="1" applyFont="1" applyFill="1" applyBorder="1" applyAlignment="1">
      <alignment horizontal="center" vertical="center" wrapText="1"/>
    </xf>
    <xf numFmtId="1" fontId="4" fillId="82" borderId="35" xfId="0" applyNumberFormat="1" applyFont="1" applyFill="1" applyBorder="1" applyAlignment="1">
      <alignment horizontal="center" vertical="center" wrapText="1"/>
    </xf>
    <xf numFmtId="1" fontId="4" fillId="0" borderId="38"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41" xfId="0" applyNumberFormat="1" applyFont="1" applyFill="1" applyBorder="1" applyAlignment="1">
      <alignment horizontal="center" vertical="center" wrapText="1"/>
    </xf>
    <xf numFmtId="1" fontId="4" fillId="82" borderId="44" xfId="0" applyNumberFormat="1" applyFont="1" applyFill="1" applyBorder="1" applyAlignment="1">
      <alignment horizontal="center" vertical="center" wrapText="1"/>
    </xf>
    <xf numFmtId="1" fontId="5" fillId="82" borderId="35" xfId="0" applyNumberFormat="1" applyFont="1" applyFill="1" applyBorder="1" applyAlignment="1">
      <alignment horizontal="center" vertical="center" wrapText="1"/>
    </xf>
    <xf numFmtId="1" fontId="5" fillId="82" borderId="41" xfId="0" applyNumberFormat="1" applyFont="1" applyFill="1" applyBorder="1" applyAlignment="1">
      <alignment horizontal="center" vertical="center" wrapText="1"/>
    </xf>
    <xf numFmtId="190" fontId="61" fillId="87" borderId="53" xfId="0" applyNumberFormat="1" applyFont="1" applyFill="1" applyBorder="1" applyAlignment="1">
      <alignment horizontal="center" vertical="center" wrapText="1"/>
    </xf>
    <xf numFmtId="190" fontId="61" fillId="90" borderId="38" xfId="0" applyNumberFormat="1" applyFont="1" applyFill="1" applyBorder="1" applyAlignment="1">
      <alignment/>
    </xf>
    <xf numFmtId="190" fontId="9" fillId="0" borderId="38" xfId="0" applyNumberFormat="1" applyFont="1" applyFill="1" applyBorder="1" applyAlignment="1">
      <alignment/>
    </xf>
    <xf numFmtId="190" fontId="3" fillId="86" borderId="49" xfId="0" applyNumberFormat="1" applyFont="1" applyFill="1" applyBorder="1" applyAlignment="1">
      <alignment horizontal="center" vertical="center" wrapText="1"/>
    </xf>
    <xf numFmtId="190" fontId="68" fillId="0" borderId="38" xfId="0" applyNumberFormat="1" applyFont="1" applyBorder="1" applyAlignment="1">
      <alignment/>
    </xf>
    <xf numFmtId="190" fontId="68" fillId="0" borderId="59" xfId="0" applyNumberFormat="1" applyFont="1" applyBorder="1" applyAlignment="1">
      <alignment/>
    </xf>
    <xf numFmtId="1" fontId="8" fillId="82" borderId="38" xfId="0" applyNumberFormat="1" applyFont="1" applyFill="1" applyBorder="1" applyAlignment="1">
      <alignment horizontal="center" vertical="center" wrapText="1"/>
    </xf>
    <xf numFmtId="190" fontId="9" fillId="72" borderId="38" xfId="0" applyNumberFormat="1" applyFont="1" applyFill="1" applyBorder="1" applyAlignment="1">
      <alignment/>
    </xf>
    <xf numFmtId="190" fontId="9" fillId="72" borderId="59" xfId="0" applyNumberFormat="1" applyFont="1" applyFill="1" applyBorder="1" applyAlignment="1">
      <alignment/>
    </xf>
    <xf numFmtId="190" fontId="9" fillId="72" borderId="41" xfId="0" applyNumberFormat="1" applyFont="1" applyFill="1" applyBorder="1" applyAlignment="1">
      <alignment/>
    </xf>
    <xf numFmtId="190" fontId="9" fillId="72" borderId="60" xfId="0" applyNumberFormat="1" applyFont="1" applyFill="1" applyBorder="1" applyAlignment="1">
      <alignment/>
    </xf>
    <xf numFmtId="190" fontId="61" fillId="3" borderId="38" xfId="0" applyNumberFormat="1" applyFont="1" applyFill="1" applyBorder="1" applyAlignment="1">
      <alignment/>
    </xf>
    <xf numFmtId="1" fontId="3" fillId="82" borderId="41" xfId="0" applyNumberFormat="1" applyFont="1" applyFill="1" applyBorder="1" applyAlignment="1">
      <alignment horizontal="center" wrapText="1"/>
    </xf>
    <xf numFmtId="1" fontId="4" fillId="82" borderId="38" xfId="0" applyNumberFormat="1" applyFont="1" applyFill="1" applyBorder="1" applyAlignment="1">
      <alignment horizontal="center" wrapText="1"/>
    </xf>
    <xf numFmtId="1" fontId="5" fillId="0" borderId="38" xfId="0" applyNumberFormat="1" applyFont="1" applyFill="1" applyBorder="1" applyAlignment="1">
      <alignment horizontal="center" vertical="center" wrapText="1"/>
    </xf>
    <xf numFmtId="0" fontId="69" fillId="83" borderId="0" xfId="0" applyFont="1" applyFill="1" applyAlignment="1">
      <alignment horizontal="center"/>
    </xf>
    <xf numFmtId="195" fontId="61" fillId="0" borderId="0" xfId="0" applyNumberFormat="1" applyFont="1" applyAlignment="1">
      <alignment/>
    </xf>
    <xf numFmtId="1" fontId="60" fillId="0" borderId="0" xfId="0" applyNumberFormat="1" applyFont="1" applyAlignment="1">
      <alignment/>
    </xf>
    <xf numFmtId="3" fontId="61" fillId="87" borderId="53" xfId="0" applyNumberFormat="1" applyFont="1" applyFill="1" applyBorder="1" applyAlignment="1">
      <alignment horizontal="center" vertical="center" wrapText="1"/>
    </xf>
    <xf numFmtId="0" fontId="13" fillId="81" borderId="61" xfId="0" applyFont="1" applyFill="1" applyBorder="1" applyAlignment="1">
      <alignment horizontal="left" vertical="center" wrapText="1"/>
    </xf>
    <xf numFmtId="1" fontId="3" fillId="82" borderId="44" xfId="0" applyNumberFormat="1" applyFont="1" applyFill="1" applyBorder="1" applyAlignment="1">
      <alignment horizontal="center" vertical="center" wrapText="1"/>
    </xf>
    <xf numFmtId="190" fontId="61" fillId="4" borderId="38" xfId="0" applyNumberFormat="1" applyFont="1" applyFill="1" applyBorder="1" applyAlignment="1">
      <alignment/>
    </xf>
    <xf numFmtId="190" fontId="4" fillId="0" borderId="38" xfId="0" applyNumberFormat="1" applyFont="1" applyFill="1" applyBorder="1" applyAlignment="1">
      <alignment horizontal="center" vertical="center" wrapText="1"/>
    </xf>
    <xf numFmtId="1" fontId="4" fillId="91" borderId="38" xfId="0" applyNumberFormat="1" applyFont="1" applyFill="1" applyBorder="1" applyAlignment="1">
      <alignment horizontal="center" vertical="center" wrapText="1"/>
    </xf>
    <xf numFmtId="0" fontId="16" fillId="58" borderId="38" xfId="0" applyFont="1" applyFill="1" applyBorder="1" applyAlignment="1">
      <alignment horizontal="left" vertical="center" wrapText="1"/>
    </xf>
    <xf numFmtId="0" fontId="5" fillId="92" borderId="38" xfId="0" applyFont="1" applyFill="1" applyBorder="1" applyAlignment="1">
      <alignment horizontal="left" vertical="center" wrapText="1"/>
    </xf>
    <xf numFmtId="1" fontId="5" fillId="93" borderId="38" xfId="0" applyNumberFormat="1" applyFont="1" applyFill="1" applyBorder="1" applyAlignment="1">
      <alignment horizontal="center" vertical="center" wrapText="1"/>
    </xf>
    <xf numFmtId="190" fontId="16" fillId="58" borderId="38" xfId="0" applyNumberFormat="1" applyFont="1" applyFill="1" applyBorder="1" applyAlignment="1">
      <alignment/>
    </xf>
    <xf numFmtId="190" fontId="5" fillId="93" borderId="38" xfId="0" applyNumberFormat="1" applyFont="1" applyFill="1" applyBorder="1" applyAlignment="1">
      <alignment horizontal="center" vertical="center" wrapText="1"/>
    </xf>
    <xf numFmtId="3" fontId="5" fillId="93" borderId="38" xfId="0" applyNumberFormat="1" applyFont="1" applyFill="1" applyBorder="1" applyAlignment="1">
      <alignment horizontal="center" vertical="center" wrapText="1"/>
    </xf>
    <xf numFmtId="0" fontId="58" fillId="58" borderId="0" xfId="0" applyFont="1" applyFill="1" applyAlignment="1">
      <alignment/>
    </xf>
    <xf numFmtId="192" fontId="58" fillId="58" borderId="0" xfId="0" applyNumberFormat="1" applyFont="1" applyFill="1" applyAlignment="1">
      <alignment/>
    </xf>
    <xf numFmtId="0" fontId="6" fillId="92" borderId="38" xfId="0" applyFont="1" applyFill="1" applyBorder="1" applyAlignment="1">
      <alignment horizontal="left" vertical="center" wrapText="1"/>
    </xf>
    <xf numFmtId="3" fontId="5" fillId="58" borderId="38" xfId="0" applyNumberFormat="1" applyFont="1" applyFill="1" applyBorder="1" applyAlignment="1">
      <alignment horizontal="center" vertical="center" wrapText="1"/>
    </xf>
    <xf numFmtId="0" fontId="5" fillId="92" borderId="38" xfId="0" applyFont="1" applyFill="1" applyBorder="1" applyAlignment="1">
      <alignment horizontal="left" vertical="top" wrapText="1"/>
    </xf>
    <xf numFmtId="0" fontId="5" fillId="92" borderId="38" xfId="0" applyFont="1" applyFill="1" applyBorder="1" applyAlignment="1">
      <alignment vertical="top" wrapText="1"/>
    </xf>
    <xf numFmtId="0" fontId="0" fillId="0" borderId="0" xfId="0" applyFill="1" applyAlignment="1">
      <alignment/>
    </xf>
    <xf numFmtId="195" fontId="61" fillId="0" borderId="0" xfId="2377" applyNumberFormat="1" applyFont="1" applyAlignment="1">
      <alignment/>
    </xf>
    <xf numFmtId="3" fontId="3" fillId="0" borderId="62" xfId="0" applyNumberFormat="1" applyFont="1" applyFill="1" applyBorder="1" applyAlignment="1">
      <alignment horizontal="center" vertical="center" wrapText="1"/>
    </xf>
    <xf numFmtId="1" fontId="60" fillId="0" borderId="0" xfId="0" applyNumberFormat="1" applyFont="1" applyFill="1" applyAlignment="1">
      <alignment/>
    </xf>
    <xf numFmtId="1" fontId="3" fillId="0" borderId="63" xfId="0" applyNumberFormat="1" applyFont="1" applyFill="1" applyBorder="1" applyAlignment="1">
      <alignment/>
    </xf>
    <xf numFmtId="3" fontId="3" fillId="0" borderId="43" xfId="0" applyNumberFormat="1" applyFont="1" applyFill="1" applyBorder="1" applyAlignment="1">
      <alignment horizontal="center" vertical="center" wrapText="1"/>
    </xf>
    <xf numFmtId="1" fontId="3" fillId="0" borderId="64" xfId="0" applyNumberFormat="1" applyFont="1" applyFill="1" applyBorder="1" applyAlignment="1">
      <alignment/>
    </xf>
    <xf numFmtId="0" fontId="3" fillId="0" borderId="39" xfId="0" applyFont="1" applyFill="1" applyBorder="1" applyAlignment="1">
      <alignment horizontal="left" vertical="top" wrapText="1"/>
    </xf>
    <xf numFmtId="0" fontId="8" fillId="0" borderId="39" xfId="0" applyFont="1" applyFill="1" applyBorder="1" applyAlignment="1">
      <alignment horizontal="left" vertical="center" wrapText="1"/>
    </xf>
    <xf numFmtId="3" fontId="3" fillId="0" borderId="38"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1" fontId="3" fillId="0" borderId="66" xfId="0" applyNumberFormat="1" applyFont="1" applyFill="1" applyBorder="1" applyAlignment="1">
      <alignment/>
    </xf>
    <xf numFmtId="3" fontId="3" fillId="0" borderId="56" xfId="0" applyNumberFormat="1" applyFont="1" applyFill="1" applyBorder="1" applyAlignment="1">
      <alignment horizontal="center" vertical="center" wrapText="1"/>
    </xf>
    <xf numFmtId="1" fontId="3" fillId="0" borderId="38" xfId="0" applyNumberFormat="1" applyFont="1" applyFill="1" applyBorder="1" applyAlignment="1">
      <alignment/>
    </xf>
    <xf numFmtId="3" fontId="3" fillId="0" borderId="35" xfId="0" applyNumberFormat="1" applyFont="1" applyFill="1" applyBorder="1" applyAlignment="1">
      <alignment horizontal="center" vertical="center" wrapText="1"/>
    </xf>
    <xf numFmtId="1" fontId="3" fillId="0" borderId="35" xfId="0" applyNumberFormat="1" applyFont="1" applyFill="1" applyBorder="1" applyAlignment="1">
      <alignment/>
    </xf>
    <xf numFmtId="3" fontId="3" fillId="0" borderId="38" xfId="0" applyNumberFormat="1" applyFont="1" applyFill="1" applyBorder="1" applyAlignment="1">
      <alignment horizontal="center" wrapText="1"/>
    </xf>
    <xf numFmtId="0" fontId="12" fillId="0" borderId="67" xfId="0" applyFont="1" applyFill="1" applyBorder="1" applyAlignment="1">
      <alignment horizontal="left" vertical="center" wrapText="1"/>
    </xf>
    <xf numFmtId="3" fontId="3" fillId="0" borderId="41" xfId="0" applyNumberFormat="1" applyFont="1" applyFill="1" applyBorder="1" applyAlignment="1">
      <alignment horizontal="center" wrapText="1"/>
    </xf>
    <xf numFmtId="0" fontId="3" fillId="81" borderId="38" xfId="0" applyFont="1" applyFill="1" applyBorder="1" applyAlignment="1">
      <alignment horizontal="left" vertical="top" wrapText="1"/>
    </xf>
    <xf numFmtId="0" fontId="12" fillId="0" borderId="68" xfId="0" applyFont="1" applyFill="1" applyBorder="1" applyAlignment="1">
      <alignment horizontal="left" vertical="center" wrapText="1"/>
    </xf>
    <xf numFmtId="1" fontId="3" fillId="0" borderId="56" xfId="0" applyNumberFormat="1" applyFont="1" applyFill="1" applyBorder="1" applyAlignment="1">
      <alignment horizontal="center" vertical="center" wrapText="1"/>
    </xf>
    <xf numFmtId="1" fontId="3" fillId="0" borderId="38" xfId="0" applyNumberFormat="1" applyFont="1" applyFill="1" applyBorder="1" applyAlignment="1">
      <alignment horizontal="center" wrapText="1"/>
    </xf>
    <xf numFmtId="1" fontId="3" fillId="0" borderId="35" xfId="0" applyNumberFormat="1" applyFont="1" applyFill="1" applyBorder="1" applyAlignment="1">
      <alignment horizontal="center" wrapText="1"/>
    </xf>
    <xf numFmtId="3" fontId="3" fillId="0" borderId="35" xfId="0" applyNumberFormat="1" applyFont="1" applyFill="1" applyBorder="1" applyAlignment="1">
      <alignment horizontal="center" wrapText="1"/>
    </xf>
    <xf numFmtId="0" fontId="13" fillId="0" borderId="67" xfId="0" applyFont="1" applyFill="1" applyBorder="1" applyAlignment="1">
      <alignment horizontal="left" vertical="center" wrapText="1"/>
    </xf>
    <xf numFmtId="0" fontId="3" fillId="0" borderId="67" xfId="0" applyFont="1" applyFill="1" applyBorder="1" applyAlignment="1">
      <alignment horizontal="left" vertical="top" wrapText="1"/>
    </xf>
    <xf numFmtId="0" fontId="8"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69" xfId="0" applyFont="1" applyFill="1" applyBorder="1" applyAlignment="1">
      <alignment horizontal="center" vertical="center" wrapText="1"/>
    </xf>
    <xf numFmtId="1" fontId="3" fillId="84" borderId="70" xfId="0" applyNumberFormat="1" applyFont="1" applyFill="1" applyBorder="1" applyAlignment="1">
      <alignment horizontal="center" vertical="center" wrapText="1"/>
    </xf>
    <xf numFmtId="0" fontId="3" fillId="84" borderId="45" xfId="0" applyFont="1" applyFill="1" applyBorder="1" applyAlignment="1">
      <alignment horizontal="left" vertical="center" wrapText="1"/>
    </xf>
    <xf numFmtId="0" fontId="60" fillId="0" borderId="0" xfId="0" applyFont="1" applyFill="1" applyBorder="1" applyAlignment="1">
      <alignment horizontal="center" vertical="top"/>
    </xf>
    <xf numFmtId="0" fontId="65" fillId="0" borderId="46" xfId="0" applyFont="1" applyFill="1" applyBorder="1" applyAlignment="1">
      <alignment/>
    </xf>
    <xf numFmtId="0" fontId="65" fillId="4" borderId="52" xfId="0" applyFont="1" applyFill="1" applyBorder="1" applyAlignment="1">
      <alignment/>
    </xf>
    <xf numFmtId="3" fontId="65" fillId="4" borderId="52" xfId="0" applyNumberFormat="1" applyFont="1" applyFill="1" applyBorder="1" applyAlignment="1">
      <alignment horizontal="center"/>
    </xf>
    <xf numFmtId="0" fontId="60" fillId="0" borderId="71" xfId="0" applyFont="1" applyFill="1" applyBorder="1" applyAlignment="1">
      <alignment/>
    </xf>
    <xf numFmtId="0" fontId="60" fillId="0" borderId="72" xfId="0" applyFont="1" applyFill="1" applyBorder="1" applyAlignment="1">
      <alignment/>
    </xf>
    <xf numFmtId="0" fontId="66" fillId="81" borderId="42" xfId="0" applyFont="1" applyFill="1" applyBorder="1" applyAlignment="1">
      <alignment horizontal="left" vertical="center" wrapText="1"/>
    </xf>
    <xf numFmtId="1" fontId="3" fillId="0" borderId="41" xfId="0" applyNumberFormat="1" applyFont="1" applyFill="1" applyBorder="1" applyAlignment="1">
      <alignment horizontal="center" wrapText="1"/>
    </xf>
    <xf numFmtId="1" fontId="3" fillId="0" borderId="66" xfId="0" applyNumberFormat="1" applyFont="1" applyFill="1" applyBorder="1" applyAlignment="1">
      <alignment horizontal="center"/>
    </xf>
    <xf numFmtId="1" fontId="3" fillId="0" borderId="63" xfId="0" applyNumberFormat="1" applyFont="1" applyFill="1" applyBorder="1" applyAlignment="1">
      <alignment horizontal="center"/>
    </xf>
    <xf numFmtId="1" fontId="3" fillId="0" borderId="64" xfId="0" applyNumberFormat="1" applyFont="1" applyFill="1" applyBorder="1" applyAlignment="1">
      <alignment horizontal="center"/>
    </xf>
    <xf numFmtId="0" fontId="12" fillId="0" borderId="45" xfId="0" applyFont="1" applyFill="1" applyBorder="1" applyAlignment="1">
      <alignment horizontal="left" vertical="center" wrapText="1"/>
    </xf>
    <xf numFmtId="1" fontId="3" fillId="0" borderId="53" xfId="0" applyNumberFormat="1" applyFont="1" applyFill="1" applyBorder="1" applyAlignment="1">
      <alignment horizontal="center" wrapText="1"/>
    </xf>
    <xf numFmtId="1" fontId="3" fillId="0" borderId="69" xfId="0" applyNumberFormat="1" applyFont="1" applyFill="1" applyBorder="1" applyAlignment="1">
      <alignment horizontal="center"/>
    </xf>
    <xf numFmtId="3" fontId="3" fillId="0" borderId="53" xfId="0" applyNumberFormat="1" applyFont="1" applyFill="1" applyBorder="1" applyAlignment="1">
      <alignment horizontal="center" wrapText="1"/>
    </xf>
    <xf numFmtId="1" fontId="65" fillId="0" borderId="63" xfId="0" applyNumberFormat="1" applyFont="1" applyFill="1" applyBorder="1" applyAlignment="1">
      <alignment horizontal="center"/>
    </xf>
    <xf numFmtId="1" fontId="65" fillId="0" borderId="64" xfId="0" applyNumberFormat="1" applyFont="1" applyFill="1" applyBorder="1" applyAlignment="1">
      <alignment horizontal="center"/>
    </xf>
    <xf numFmtId="1" fontId="65" fillId="0" borderId="69" xfId="0" applyNumberFormat="1" applyFont="1" applyFill="1" applyBorder="1" applyAlignment="1">
      <alignment horizontal="center"/>
    </xf>
    <xf numFmtId="1" fontId="65" fillId="0" borderId="66" xfId="0" applyNumberFormat="1" applyFont="1" applyFill="1" applyBorder="1" applyAlignment="1">
      <alignment horizontal="center"/>
    </xf>
    <xf numFmtId="0" fontId="13" fillId="0" borderId="42" xfId="0" applyFont="1" applyFill="1" applyBorder="1" applyAlignment="1">
      <alignment horizontal="left" vertical="center" wrapText="1"/>
    </xf>
    <xf numFmtId="0" fontId="3" fillId="0" borderId="47" xfId="0" applyFont="1" applyFill="1" applyBorder="1" applyAlignment="1">
      <alignment horizontal="left" vertical="center" wrapText="1"/>
    </xf>
    <xf numFmtId="1" fontId="3" fillId="0" borderId="73" xfId="0" applyNumberFormat="1" applyFont="1" applyFill="1" applyBorder="1" applyAlignment="1">
      <alignment/>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5" fillId="0" borderId="47" xfId="0" applyFont="1" applyFill="1" applyBorder="1" applyAlignment="1">
      <alignment horizontal="left" vertical="center" wrapText="1"/>
    </xf>
    <xf numFmtId="0" fontId="3" fillId="84" borderId="42" xfId="0" applyFont="1" applyFill="1" applyBorder="1" applyAlignment="1">
      <alignment horizontal="left" vertical="center" wrapText="1"/>
    </xf>
    <xf numFmtId="0" fontId="3" fillId="81" borderId="45" xfId="0" applyFont="1" applyFill="1" applyBorder="1" applyAlignment="1">
      <alignment horizontal="center" vertical="center" wrapText="1"/>
    </xf>
    <xf numFmtId="0" fontId="3" fillId="81" borderId="53" xfId="0" applyFont="1" applyFill="1" applyBorder="1" applyAlignment="1">
      <alignment horizontal="center" vertical="center" wrapText="1"/>
    </xf>
    <xf numFmtId="0" fontId="3" fillId="81" borderId="56" xfId="0" applyFont="1" applyFill="1" applyBorder="1" applyAlignment="1">
      <alignment horizontal="center" vertical="center" wrapText="1"/>
    </xf>
    <xf numFmtId="0" fontId="71" fillId="0" borderId="0" xfId="0" applyFont="1" applyAlignment="1">
      <alignment/>
    </xf>
    <xf numFmtId="195" fontId="2" fillId="0" borderId="0" xfId="2381" applyNumberFormat="1" applyFont="1" applyAlignment="1">
      <alignment/>
    </xf>
    <xf numFmtId="0" fontId="8" fillId="94" borderId="38" xfId="0" applyFont="1" applyFill="1" applyBorder="1" applyAlignment="1">
      <alignment horizontal="left" vertical="top" wrapText="1"/>
    </xf>
    <xf numFmtId="0" fontId="6" fillId="81" borderId="70" xfId="0" applyFont="1" applyFill="1" applyBorder="1" applyAlignment="1">
      <alignment horizontal="left" vertical="center" wrapText="1"/>
    </xf>
    <xf numFmtId="0" fontId="4" fillId="81" borderId="70" xfId="0" applyFont="1" applyFill="1" applyBorder="1" applyAlignment="1">
      <alignment horizontal="left" vertical="top" wrapText="1"/>
    </xf>
    <xf numFmtId="0" fontId="4" fillId="81" borderId="70" xfId="0" applyFont="1" applyFill="1" applyBorder="1" applyAlignment="1">
      <alignment vertical="top" wrapText="1"/>
    </xf>
    <xf numFmtId="0" fontId="67" fillId="81" borderId="70" xfId="0" applyFont="1" applyFill="1" applyBorder="1" applyAlignment="1">
      <alignment horizontal="left" vertical="center" wrapText="1"/>
    </xf>
    <xf numFmtId="0" fontId="7" fillId="81" borderId="70" xfId="0" applyFont="1" applyFill="1" applyBorder="1" applyAlignment="1">
      <alignment horizontal="left" vertical="center" wrapText="1"/>
    </xf>
    <xf numFmtId="0" fontId="4" fillId="81" borderId="70" xfId="0" applyFont="1" applyFill="1" applyBorder="1" applyAlignment="1">
      <alignment horizontal="left" vertical="center" wrapText="1"/>
    </xf>
    <xf numFmtId="0" fontId="5" fillId="81" borderId="70" xfId="0" applyFont="1" applyFill="1" applyBorder="1" applyAlignment="1">
      <alignment horizontal="left" vertical="center" wrapText="1"/>
    </xf>
    <xf numFmtId="3" fontId="70" fillId="0" borderId="38" xfId="2377" applyNumberFormat="1" applyFont="1" applyFill="1" applyBorder="1" applyAlignment="1">
      <alignment/>
    </xf>
    <xf numFmtId="0" fontId="3" fillId="81" borderId="35" xfId="0" applyFont="1" applyFill="1" applyBorder="1" applyAlignment="1">
      <alignment horizontal="center" vertical="center" wrapText="1"/>
    </xf>
    <xf numFmtId="0" fontId="6" fillId="81" borderId="42" xfId="0" applyFont="1" applyFill="1" applyBorder="1" applyAlignment="1">
      <alignment horizontal="left" vertical="center" wrapText="1"/>
    </xf>
    <xf numFmtId="0" fontId="6" fillId="81" borderId="76" xfId="0" applyFont="1" applyFill="1" applyBorder="1" applyAlignment="1">
      <alignment horizontal="left" vertical="center" wrapText="1"/>
    </xf>
    <xf numFmtId="3" fontId="70" fillId="0" borderId="35" xfId="2377" applyNumberFormat="1" applyFont="1" applyFill="1" applyBorder="1" applyAlignment="1">
      <alignment/>
    </xf>
    <xf numFmtId="0" fontId="3" fillId="21" borderId="45" xfId="1437" applyFont="1" applyFill="1" applyBorder="1" applyAlignment="1">
      <alignment vertical="center" wrapText="1"/>
      <protection/>
    </xf>
    <xf numFmtId="0" fontId="5" fillId="84" borderId="45" xfId="0" applyFont="1" applyFill="1" applyBorder="1" applyAlignment="1">
      <alignment horizontal="left" vertical="center" wrapText="1"/>
    </xf>
    <xf numFmtId="3" fontId="4" fillId="87" borderId="77"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78" xfId="0" applyNumberFormat="1" applyFont="1" applyFill="1" applyBorder="1" applyAlignment="1">
      <alignment horizontal="center" vertical="center" wrapText="1"/>
    </xf>
    <xf numFmtId="0" fontId="3" fillId="89" borderId="35" xfId="0" applyFont="1" applyFill="1" applyBorder="1" applyAlignment="1">
      <alignment horizontal="left" vertical="top" wrapText="1"/>
    </xf>
    <xf numFmtId="0" fontId="4" fillId="85" borderId="42" xfId="0" applyFont="1" applyFill="1" applyBorder="1" applyAlignment="1">
      <alignment horizontal="left" vertical="center" wrapText="1"/>
    </xf>
    <xf numFmtId="1" fontId="4" fillId="85" borderId="35" xfId="0" applyNumberFormat="1" applyFont="1" applyFill="1" applyBorder="1" applyAlignment="1">
      <alignment horizontal="center" vertical="center" wrapText="1"/>
    </xf>
    <xf numFmtId="3" fontId="4" fillId="88" borderId="78" xfId="0" applyNumberFormat="1" applyFont="1" applyFill="1" applyBorder="1" applyAlignment="1">
      <alignment horizontal="center" vertical="center" wrapText="1"/>
    </xf>
    <xf numFmtId="0" fontId="6" fillId="81" borderId="61" xfId="0" applyFont="1" applyFill="1" applyBorder="1" applyAlignment="1">
      <alignment horizontal="left" vertical="center" wrapText="1"/>
    </xf>
    <xf numFmtId="0" fontId="4" fillId="81" borderId="47" xfId="0" applyFont="1" applyFill="1" applyBorder="1" applyAlignment="1">
      <alignment horizontal="left" vertical="center" wrapText="1"/>
    </xf>
    <xf numFmtId="0" fontId="4" fillId="81" borderId="79" xfId="0" applyFont="1" applyFill="1" applyBorder="1" applyAlignment="1">
      <alignment horizontal="left" vertical="center" wrapText="1"/>
    </xf>
    <xf numFmtId="3" fontId="4" fillId="0" borderId="73"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4" fillId="0" borderId="81" xfId="0" applyNumberFormat="1" applyFont="1" applyFill="1" applyBorder="1" applyAlignment="1">
      <alignment horizontal="center" vertical="center" wrapText="1"/>
    </xf>
    <xf numFmtId="0" fontId="3" fillId="21" borderId="68" xfId="1437" applyFont="1" applyFill="1" applyBorder="1" applyAlignment="1">
      <alignment vertical="center" wrapText="1"/>
      <protection/>
    </xf>
    <xf numFmtId="0" fontId="3" fillId="81" borderId="34" xfId="0" applyFont="1" applyFill="1" applyBorder="1" applyAlignment="1">
      <alignment horizontal="center" vertical="center" wrapText="1"/>
    </xf>
    <xf numFmtId="0" fontId="3" fillId="81" borderId="66" xfId="0" applyFont="1" applyFill="1" applyBorder="1" applyAlignment="1">
      <alignment horizontal="center" vertical="center" wrapText="1"/>
    </xf>
    <xf numFmtId="0" fontId="0" fillId="0" borderId="71" xfId="0" applyBorder="1" applyAlignment="1">
      <alignment/>
    </xf>
    <xf numFmtId="0" fontId="0" fillId="0" borderId="78" xfId="0" applyFill="1" applyBorder="1" applyAlignment="1">
      <alignment/>
    </xf>
    <xf numFmtId="0" fontId="63" fillId="0" borderId="71" xfId="1437" applyFont="1" applyFill="1" applyBorder="1" applyAlignment="1">
      <alignment/>
      <protection/>
    </xf>
    <xf numFmtId="0" fontId="63" fillId="0" borderId="82" xfId="1437" applyFont="1" applyFill="1" applyBorder="1" applyAlignment="1">
      <alignment/>
      <protection/>
    </xf>
    <xf numFmtId="0" fontId="61" fillId="0" borderId="83" xfId="1864" applyFont="1" applyBorder="1" applyAlignment="1">
      <alignment horizontal="left" vertical="center" wrapText="1"/>
      <protection/>
    </xf>
    <xf numFmtId="0" fontId="61" fillId="0" borderId="71" xfId="1864" applyFont="1" applyBorder="1" applyAlignment="1">
      <alignment horizontal="left" vertical="center" wrapText="1"/>
      <protection/>
    </xf>
    <xf numFmtId="0" fontId="61" fillId="0" borderId="82" xfId="1864" applyFont="1" applyBorder="1" applyAlignment="1">
      <alignment horizontal="left" vertical="center" wrapText="1"/>
      <protection/>
    </xf>
    <xf numFmtId="0" fontId="61" fillId="0" borderId="71"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82" xfId="0" applyFont="1" applyFill="1" applyBorder="1" applyAlignment="1">
      <alignment horizontal="left" vertical="center" wrapText="1"/>
    </xf>
    <xf numFmtId="0" fontId="63" fillId="0" borderId="83" xfId="1437" applyFont="1" applyFill="1" applyBorder="1" applyAlignment="1">
      <alignment horizontal="left" vertical="center"/>
      <protection/>
    </xf>
    <xf numFmtId="0" fontId="63" fillId="0" borderId="71" xfId="1437" applyFont="1" applyFill="1" applyBorder="1" applyAlignment="1">
      <alignment horizontal="left" vertical="center"/>
      <protection/>
    </xf>
    <xf numFmtId="0" fontId="63" fillId="0" borderId="82" xfId="1437" applyFont="1" applyFill="1" applyBorder="1" applyAlignment="1">
      <alignment horizontal="left" vertical="center"/>
      <protection/>
    </xf>
    <xf numFmtId="0" fontId="61" fillId="0" borderId="72" xfId="0" applyFont="1" applyFill="1" applyBorder="1" applyAlignment="1">
      <alignment horizontal="left" vertical="center" wrapText="1"/>
    </xf>
    <xf numFmtId="3" fontId="70" fillId="0" borderId="66" xfId="2377" applyNumberFormat="1" applyFont="1" applyFill="1" applyBorder="1" applyAlignment="1">
      <alignment/>
    </xf>
    <xf numFmtId="0" fontId="5" fillId="0" borderId="70" xfId="0" applyFont="1" applyFill="1" applyBorder="1" applyAlignment="1">
      <alignment horizontal="left" vertical="center" wrapText="1"/>
    </xf>
    <xf numFmtId="0" fontId="67" fillId="0" borderId="70"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8" fillId="94" borderId="35" xfId="0" applyFont="1" applyFill="1" applyBorder="1" applyAlignment="1">
      <alignment horizontal="left" vertical="top" wrapText="1"/>
    </xf>
    <xf numFmtId="0" fontId="5" fillId="84" borderId="84" xfId="0" applyFont="1" applyFill="1" applyBorder="1" applyAlignment="1">
      <alignment horizontal="left" vertical="center" wrapText="1"/>
    </xf>
    <xf numFmtId="1" fontId="2" fillId="0" borderId="63" xfId="2381" applyNumberFormat="1" applyFont="1" applyFill="1" applyBorder="1" applyAlignment="1">
      <alignment/>
    </xf>
    <xf numFmtId="1" fontId="4" fillId="0" borderId="85" xfId="2381" applyNumberFormat="1" applyFont="1" applyFill="1" applyBorder="1" applyAlignment="1">
      <alignment horizontal="center" vertical="center"/>
    </xf>
    <xf numFmtId="1" fontId="4" fillId="0" borderId="63" xfId="2381" applyNumberFormat="1" applyFont="1" applyFill="1" applyBorder="1" applyAlignment="1">
      <alignment horizontal="center" vertical="center"/>
    </xf>
    <xf numFmtId="1" fontId="4" fillId="0" borderId="64" xfId="2381" applyNumberFormat="1" applyFont="1" applyFill="1" applyBorder="1" applyAlignment="1">
      <alignment horizontal="center" vertical="center"/>
    </xf>
    <xf numFmtId="3" fontId="4" fillId="0" borderId="57" xfId="0" applyNumberFormat="1" applyFont="1" applyFill="1" applyBorder="1" applyAlignment="1">
      <alignment horizontal="center" wrapText="1"/>
    </xf>
    <xf numFmtId="1" fontId="4" fillId="82" borderId="40" xfId="0" applyNumberFormat="1" applyFont="1" applyFill="1" applyBorder="1" applyAlignment="1">
      <alignment horizontal="center" wrapText="1"/>
    </xf>
    <xf numFmtId="0" fontId="15" fillId="0" borderId="75" xfId="1437" applyFont="1" applyFill="1" applyBorder="1" applyAlignment="1">
      <alignment/>
      <protection/>
    </xf>
    <xf numFmtId="0" fontId="15" fillId="0" borderId="65" xfId="1437" applyFont="1" applyFill="1" applyBorder="1" applyAlignment="1">
      <alignment/>
      <protection/>
    </xf>
    <xf numFmtId="0" fontId="15" fillId="0" borderId="55" xfId="1437" applyFont="1" applyFill="1" applyBorder="1" applyAlignment="1">
      <alignment/>
      <protection/>
    </xf>
    <xf numFmtId="0" fontId="16" fillId="0" borderId="75" xfId="1864" applyFont="1" applyBorder="1" applyAlignment="1">
      <alignment horizontal="left" vertical="center" wrapText="1"/>
      <protection/>
    </xf>
    <xf numFmtId="0" fontId="16" fillId="0" borderId="65" xfId="1864" applyFont="1" applyFill="1" applyBorder="1" applyAlignment="1">
      <alignment horizontal="left" vertical="center" wrapText="1"/>
      <protection/>
    </xf>
    <xf numFmtId="0" fontId="16" fillId="0" borderId="51" xfId="1864" applyFont="1" applyBorder="1" applyAlignment="1">
      <alignment horizontal="left" vertical="center" wrapText="1"/>
      <protection/>
    </xf>
    <xf numFmtId="0" fontId="16" fillId="0" borderId="55" xfId="1864" applyFont="1" applyBorder="1" applyAlignment="1">
      <alignment horizontal="left" vertical="center" wrapText="1"/>
      <protection/>
    </xf>
    <xf numFmtId="0" fontId="16" fillId="0" borderId="65" xfId="1864" applyFont="1" applyBorder="1" applyAlignment="1">
      <alignment horizontal="left" vertical="center" wrapText="1"/>
      <protection/>
    </xf>
    <xf numFmtId="0" fontId="15" fillId="0" borderId="51" xfId="1437" applyFont="1" applyFill="1" applyBorder="1" applyAlignment="1">
      <alignment/>
      <protection/>
    </xf>
    <xf numFmtId="0" fontId="16" fillId="0" borderId="62"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5" fillId="0" borderId="62" xfId="1437" applyFont="1" applyFill="1" applyBorder="1" applyAlignment="1">
      <alignment horizontal="left" vertical="center"/>
      <protection/>
    </xf>
    <xf numFmtId="0" fontId="15" fillId="0" borderId="65" xfId="1437" applyFont="1" applyFill="1" applyBorder="1" applyAlignment="1">
      <alignment horizontal="left" vertical="center"/>
      <protection/>
    </xf>
    <xf numFmtId="0" fontId="15" fillId="0" borderId="51" xfId="1437" applyFont="1" applyFill="1" applyBorder="1" applyAlignment="1">
      <alignment horizontal="left" vertical="center"/>
      <protection/>
    </xf>
    <xf numFmtId="0" fontId="16" fillId="0" borderId="62" xfId="1864" applyFont="1" applyBorder="1" applyAlignment="1">
      <alignment horizontal="left" vertical="center" wrapText="1"/>
      <protection/>
    </xf>
    <xf numFmtId="0" fontId="16" fillId="0" borderId="55" xfId="0" applyFont="1" applyFill="1" applyBorder="1" applyAlignment="1">
      <alignment horizontal="left" vertical="center" wrapText="1"/>
    </xf>
    <xf numFmtId="0" fontId="4" fillId="81" borderId="66" xfId="0" applyFont="1" applyFill="1" applyBorder="1" applyAlignment="1">
      <alignment horizontal="center" vertical="center" wrapText="1"/>
    </xf>
    <xf numFmtId="1" fontId="4" fillId="0" borderId="63" xfId="2381" applyNumberFormat="1" applyFont="1" applyFill="1" applyBorder="1" applyAlignment="1">
      <alignment horizontal="center"/>
    </xf>
    <xf numFmtId="1" fontId="4" fillId="0" borderId="66" xfId="2381" applyNumberFormat="1" applyFont="1" applyFill="1" applyBorder="1" applyAlignment="1">
      <alignment horizontal="center" vertical="center"/>
    </xf>
    <xf numFmtId="0" fontId="3" fillId="81" borderId="74" xfId="0" applyFont="1" applyFill="1" applyBorder="1" applyAlignment="1">
      <alignment horizontal="center" vertical="center" wrapText="1"/>
    </xf>
    <xf numFmtId="0" fontId="3" fillId="81" borderId="86" xfId="0" applyFont="1" applyFill="1" applyBorder="1" applyAlignment="1">
      <alignment horizontal="center" vertical="center" wrapText="1"/>
    </xf>
    <xf numFmtId="190" fontId="61" fillId="0" borderId="0" xfId="0" applyNumberFormat="1" applyFont="1" applyFill="1" applyAlignment="1">
      <alignment/>
    </xf>
    <xf numFmtId="1" fontId="3" fillId="0" borderId="78" xfId="0" applyNumberFormat="1" applyFont="1" applyFill="1" applyBorder="1" applyAlignment="1">
      <alignment/>
    </xf>
    <xf numFmtId="0" fontId="61" fillId="0" borderId="71" xfId="0" applyFont="1" applyBorder="1" applyAlignment="1">
      <alignment/>
    </xf>
    <xf numFmtId="0" fontId="4" fillId="4" borderId="87" xfId="0" applyFont="1" applyFill="1" applyBorder="1" applyAlignment="1">
      <alignment/>
    </xf>
    <xf numFmtId="3" fontId="4" fillId="0" borderId="77" xfId="0" applyNumberFormat="1" applyFont="1" applyFill="1" applyBorder="1" applyAlignment="1">
      <alignment horizontal="center" vertical="center" wrapText="1"/>
    </xf>
    <xf numFmtId="1" fontId="3" fillId="0" borderId="88" xfId="0" applyNumberFormat="1" applyFont="1" applyFill="1" applyBorder="1" applyAlignment="1">
      <alignment/>
    </xf>
    <xf numFmtId="0" fontId="4" fillId="4" borderId="82" xfId="0" applyFont="1" applyFill="1" applyBorder="1" applyAlignment="1">
      <alignment/>
    </xf>
    <xf numFmtId="1" fontId="4" fillId="84" borderId="89"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0" fontId="4" fillId="21" borderId="56" xfId="0" applyFont="1" applyFill="1" applyBorder="1" applyAlignment="1">
      <alignment/>
    </xf>
    <xf numFmtId="3" fontId="4" fillId="21" borderId="56" xfId="0" applyNumberFormat="1" applyFont="1" applyFill="1" applyBorder="1" applyAlignment="1">
      <alignment horizontal="center" vertical="center" wrapText="1"/>
    </xf>
    <xf numFmtId="3" fontId="4" fillId="0" borderId="63"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0" fontId="8" fillId="0" borderId="0" xfId="0" applyFont="1" applyAlignment="1">
      <alignment wrapText="1"/>
    </xf>
    <xf numFmtId="0" fontId="13" fillId="81" borderId="67" xfId="0" applyFont="1" applyFill="1" applyBorder="1" applyAlignment="1">
      <alignment horizontal="left" vertical="center" wrapText="1"/>
    </xf>
    <xf numFmtId="0" fontId="3" fillId="81" borderId="67" xfId="0" applyFont="1" applyFill="1" applyBorder="1" applyAlignment="1">
      <alignment horizontal="left" vertical="top" wrapText="1"/>
    </xf>
    <xf numFmtId="0" fontId="8" fillId="81" borderId="67" xfId="0" applyFont="1" applyFill="1" applyBorder="1" applyAlignment="1">
      <alignment horizontal="left" vertical="center" wrapText="1"/>
    </xf>
    <xf numFmtId="0" fontId="4" fillId="0" borderId="0" xfId="0" applyFont="1" applyFill="1" applyAlignment="1">
      <alignment horizontal="center"/>
    </xf>
    <xf numFmtId="190" fontId="61" fillId="0" borderId="0" xfId="0" applyNumberFormat="1" applyFont="1" applyFill="1" applyAlignment="1">
      <alignment horizontal="right" vertical="center"/>
    </xf>
    <xf numFmtId="0" fontId="4" fillId="81" borderId="4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21" borderId="56" xfId="0" applyFont="1" applyFill="1" applyBorder="1" applyAlignment="1">
      <alignment horizontal="left" vertical="center" wrapText="1"/>
    </xf>
    <xf numFmtId="0" fontId="5" fillId="84" borderId="56" xfId="0" applyFont="1" applyFill="1" applyBorder="1" applyAlignment="1">
      <alignment horizontal="left" vertical="center" wrapText="1"/>
    </xf>
    <xf numFmtId="1" fontId="4" fillId="87" borderId="84" xfId="0" applyNumberFormat="1" applyFont="1" applyFill="1" applyBorder="1" applyAlignment="1">
      <alignment horizontal="center" vertical="center" wrapText="1"/>
    </xf>
    <xf numFmtId="3" fontId="4" fillId="21" borderId="53" xfId="0" applyNumberFormat="1" applyFont="1" applyFill="1" applyBorder="1" applyAlignment="1">
      <alignment horizontal="center" vertical="center" wrapText="1"/>
    </xf>
    <xf numFmtId="3" fontId="4" fillId="21" borderId="69" xfId="0" applyNumberFormat="1" applyFont="1" applyFill="1" applyBorder="1" applyAlignment="1">
      <alignment horizontal="center" vertical="center" wrapText="1"/>
    </xf>
    <xf numFmtId="1" fontId="4" fillId="0" borderId="66" xfId="0" applyNumberFormat="1" applyFont="1" applyFill="1" applyBorder="1" applyAlignment="1">
      <alignment/>
    </xf>
    <xf numFmtId="0" fontId="7" fillId="81" borderId="70" xfId="0" applyFont="1" applyFill="1" applyBorder="1" applyAlignment="1">
      <alignment vertical="center" wrapText="1"/>
    </xf>
    <xf numFmtId="0" fontId="7" fillId="81" borderId="39" xfId="0" applyFont="1" applyFill="1" applyBorder="1" applyAlignment="1">
      <alignment vertical="center" wrapText="1"/>
    </xf>
    <xf numFmtId="0" fontId="0" fillId="0" borderId="44" xfId="0" applyFont="1" applyBorder="1" applyAlignment="1">
      <alignment/>
    </xf>
    <xf numFmtId="0" fontId="5" fillId="84" borderId="90" xfId="0" applyFont="1" applyFill="1" applyBorder="1" applyAlignment="1">
      <alignment horizontal="left" vertical="center" wrapText="1"/>
    </xf>
    <xf numFmtId="0" fontId="3" fillId="21" borderId="45" xfId="1437" applyFont="1" applyFill="1" applyBorder="1" applyAlignment="1">
      <alignment horizontal="left" vertical="center" wrapText="1"/>
      <protection/>
    </xf>
    <xf numFmtId="0" fontId="4" fillId="21" borderId="56" xfId="0" applyFont="1" applyFill="1" applyBorder="1" applyAlignment="1">
      <alignment vertical="center"/>
    </xf>
    <xf numFmtId="1" fontId="59" fillId="82" borderId="35" xfId="0" applyNumberFormat="1" applyFont="1" applyFill="1" applyBorder="1" applyAlignment="1">
      <alignment horizontal="center" wrapText="1"/>
    </xf>
    <xf numFmtId="3" fontId="8" fillId="0" borderId="38" xfId="0" applyNumberFormat="1" applyFont="1" applyFill="1" applyBorder="1" applyAlignment="1">
      <alignment horizontal="center" wrapText="1"/>
    </xf>
    <xf numFmtId="1" fontId="3" fillId="0" borderId="63" xfId="0" applyNumberFormat="1" applyFont="1" applyFill="1" applyBorder="1" applyAlignment="1">
      <alignment horizontal="center" vertical="center"/>
    </xf>
    <xf numFmtId="0" fontId="5" fillId="0" borderId="67" xfId="0" applyFont="1" applyFill="1" applyBorder="1" applyAlignment="1">
      <alignment horizontal="left" vertical="center" wrapText="1"/>
    </xf>
    <xf numFmtId="3" fontId="3" fillId="0" borderId="41" xfId="0" applyNumberFormat="1" applyFont="1" applyFill="1" applyBorder="1" applyAlignment="1">
      <alignment horizontal="center" vertical="center" wrapText="1"/>
    </xf>
    <xf numFmtId="1" fontId="3" fillId="0" borderId="64" xfId="0" applyNumberFormat="1" applyFont="1" applyFill="1" applyBorder="1" applyAlignment="1">
      <alignment horizontal="center" vertical="center"/>
    </xf>
    <xf numFmtId="4" fontId="60" fillId="0" borderId="0" xfId="0" applyNumberFormat="1" applyFont="1" applyAlignment="1">
      <alignment horizontal="right"/>
    </xf>
    <xf numFmtId="0" fontId="0" fillId="0" borderId="35" xfId="0" applyFont="1" applyBorder="1" applyAlignment="1">
      <alignment/>
    </xf>
    <xf numFmtId="0" fontId="0" fillId="0" borderId="66" xfId="0" applyFont="1" applyBorder="1" applyAlignment="1">
      <alignment/>
    </xf>
    <xf numFmtId="0" fontId="0" fillId="0" borderId="65" xfId="0" applyFont="1" applyBorder="1" applyAlignment="1">
      <alignment/>
    </xf>
    <xf numFmtId="0" fontId="0" fillId="0" borderId="55" xfId="0" applyFont="1" applyBorder="1" applyAlignment="1">
      <alignment/>
    </xf>
    <xf numFmtId="4" fontId="60" fillId="0" borderId="0" xfId="0" applyNumberFormat="1" applyFont="1" applyFill="1" applyAlignment="1">
      <alignment horizontal="right"/>
    </xf>
    <xf numFmtId="0" fontId="3" fillId="0" borderId="0" xfId="0" applyFont="1" applyFill="1" applyAlignment="1">
      <alignment horizontal="center"/>
    </xf>
    <xf numFmtId="0" fontId="3" fillId="0" borderId="91" xfId="0" applyFont="1" applyFill="1" applyBorder="1" applyAlignment="1">
      <alignment horizontal="center" vertical="center" wrapText="1"/>
    </xf>
    <xf numFmtId="3" fontId="59" fillId="95" borderId="53" xfId="0" applyNumberFormat="1" applyFont="1" applyFill="1" applyBorder="1" applyAlignment="1">
      <alignment horizontal="center" wrapText="1"/>
    </xf>
    <xf numFmtId="3" fontId="59" fillId="20" borderId="56" xfId="0" applyNumberFormat="1" applyFont="1" applyFill="1" applyBorder="1" applyAlignment="1">
      <alignment horizontal="center" wrapText="1"/>
    </xf>
    <xf numFmtId="1" fontId="59" fillId="20" borderId="69" xfId="0" applyNumberFormat="1" applyFont="1" applyFill="1" applyBorder="1" applyAlignment="1">
      <alignment horizontal="center"/>
    </xf>
    <xf numFmtId="0" fontId="137" fillId="20" borderId="92" xfId="0" applyFont="1" applyFill="1" applyBorder="1" applyAlignment="1">
      <alignment/>
    </xf>
    <xf numFmtId="0" fontId="137" fillId="20" borderId="93" xfId="0" applyFont="1" applyFill="1" applyBorder="1" applyAlignment="1">
      <alignment/>
    </xf>
    <xf numFmtId="3" fontId="59" fillId="95" borderId="74" xfId="0" applyNumberFormat="1" applyFont="1" applyFill="1" applyBorder="1" applyAlignment="1">
      <alignment horizontal="center" wrapText="1"/>
    </xf>
    <xf numFmtId="3" fontId="59" fillId="20" borderId="75" xfId="0" applyNumberFormat="1" applyFont="1" applyFill="1" applyBorder="1" applyAlignment="1">
      <alignment horizontal="center" wrapText="1"/>
    </xf>
    <xf numFmtId="1" fontId="59" fillId="20" borderId="94" xfId="0" applyNumberFormat="1" applyFont="1" applyFill="1" applyBorder="1" applyAlignment="1">
      <alignment horizontal="center"/>
    </xf>
    <xf numFmtId="1" fontId="59" fillId="82" borderId="38" xfId="0" applyNumberFormat="1" applyFont="1" applyFill="1" applyBorder="1" applyAlignment="1">
      <alignment horizontal="center" wrapText="1"/>
    </xf>
    <xf numFmtId="0" fontId="137" fillId="0" borderId="38" xfId="0" applyFont="1" applyBorder="1" applyAlignment="1">
      <alignment horizontal="center" vertical="center"/>
    </xf>
    <xf numFmtId="1" fontId="138" fillId="0" borderId="38" xfId="0" applyNumberFormat="1" applyFont="1" applyBorder="1" applyAlignment="1">
      <alignment horizontal="center" vertical="center"/>
    </xf>
    <xf numFmtId="0" fontId="0" fillId="0" borderId="38" xfId="0" applyFont="1" applyBorder="1" applyAlignment="1">
      <alignment/>
    </xf>
    <xf numFmtId="1" fontId="59" fillId="82" borderId="44" xfId="0" applyNumberFormat="1" applyFont="1" applyFill="1" applyBorder="1" applyAlignment="1">
      <alignment horizontal="center" wrapText="1"/>
    </xf>
    <xf numFmtId="3" fontId="59" fillId="0" borderId="44" xfId="0" applyNumberFormat="1" applyFont="1" applyFill="1" applyBorder="1" applyAlignment="1">
      <alignment horizontal="center" wrapText="1"/>
    </xf>
    <xf numFmtId="1" fontId="59" fillId="0" borderId="85" xfId="0" applyNumberFormat="1" applyFont="1" applyFill="1" applyBorder="1" applyAlignment="1">
      <alignment horizontal="center"/>
    </xf>
    <xf numFmtId="1" fontId="138" fillId="0" borderId="63" xfId="0" applyNumberFormat="1" applyFont="1" applyBorder="1" applyAlignment="1">
      <alignment horizontal="center" vertical="center"/>
    </xf>
    <xf numFmtId="0" fontId="0" fillId="0" borderId="63" xfId="0" applyFont="1" applyBorder="1" applyAlignment="1">
      <alignment/>
    </xf>
    <xf numFmtId="0" fontId="139" fillId="0" borderId="38" xfId="0" applyFont="1" applyBorder="1" applyAlignment="1">
      <alignment horizontal="center" vertical="center"/>
    </xf>
    <xf numFmtId="1" fontId="139" fillId="0" borderId="38" xfId="0" applyNumberFormat="1" applyFont="1" applyBorder="1" applyAlignment="1">
      <alignment horizontal="center" vertical="center"/>
    </xf>
    <xf numFmtId="1" fontId="139" fillId="0" borderId="63" xfId="0" applyNumberFormat="1" applyFont="1" applyBorder="1" applyAlignment="1">
      <alignment horizontal="center" vertical="center"/>
    </xf>
    <xf numFmtId="0" fontId="137" fillId="20" borderId="92" xfId="0" applyFont="1" applyFill="1" applyBorder="1" applyAlignment="1">
      <alignment wrapText="1"/>
    </xf>
    <xf numFmtId="0" fontId="139" fillId="0" borderId="41" xfId="0" applyFont="1" applyBorder="1" applyAlignment="1">
      <alignment horizontal="center" vertical="center"/>
    </xf>
    <xf numFmtId="1" fontId="139" fillId="0" borderId="41" xfId="0" applyNumberFormat="1" applyFont="1" applyBorder="1" applyAlignment="1">
      <alignment horizontal="center" vertical="center"/>
    </xf>
    <xf numFmtId="1" fontId="139" fillId="0" borderId="64" xfId="0" applyNumberFormat="1" applyFont="1" applyBorder="1" applyAlignment="1">
      <alignment horizontal="center" vertical="center"/>
    </xf>
    <xf numFmtId="0" fontId="74" fillId="81" borderId="95" xfId="0" applyFont="1" applyFill="1" applyBorder="1" applyAlignment="1">
      <alignment horizontal="left" vertical="center" wrapText="1"/>
    </xf>
    <xf numFmtId="0" fontId="59" fillId="81" borderId="96" xfId="0" applyFont="1" applyFill="1" applyBorder="1" applyAlignment="1">
      <alignment horizontal="left" vertical="top" wrapText="1"/>
    </xf>
    <xf numFmtId="0" fontId="0" fillId="0" borderId="96" xfId="0" applyFont="1" applyBorder="1" applyAlignment="1">
      <alignment/>
    </xf>
    <xf numFmtId="0" fontId="74" fillId="81" borderId="97" xfId="0" applyFont="1" applyFill="1" applyBorder="1" applyAlignment="1">
      <alignment horizontal="left" vertical="center" wrapText="1"/>
    </xf>
    <xf numFmtId="0" fontId="14" fillId="84" borderId="96" xfId="0" applyFont="1" applyFill="1" applyBorder="1" applyAlignment="1">
      <alignment horizontal="left" vertical="center" wrapText="1"/>
    </xf>
    <xf numFmtId="0" fontId="74" fillId="81" borderId="96" xfId="0" applyFont="1" applyFill="1" applyBorder="1" applyAlignment="1">
      <alignment horizontal="left" vertical="center" wrapText="1"/>
    </xf>
    <xf numFmtId="0" fontId="0" fillId="0" borderId="79" xfId="0" applyFont="1" applyBorder="1" applyAlignment="1">
      <alignment/>
    </xf>
    <xf numFmtId="0" fontId="137" fillId="20" borderId="56" xfId="0" applyFont="1" applyFill="1" applyBorder="1" applyAlignment="1">
      <alignment/>
    </xf>
    <xf numFmtId="0" fontId="63" fillId="0" borderId="65" xfId="0" applyFont="1" applyFill="1" applyBorder="1" applyAlignment="1">
      <alignment horizontal="left"/>
    </xf>
    <xf numFmtId="0" fontId="3" fillId="0" borderId="46" xfId="0" applyFont="1" applyFill="1" applyBorder="1" applyAlignment="1">
      <alignment horizontal="left" vertical="center" wrapText="1"/>
    </xf>
    <xf numFmtId="1" fontId="3" fillId="0" borderId="52" xfId="0" applyNumberFormat="1" applyFont="1" applyFill="1" applyBorder="1" applyAlignment="1">
      <alignment horizontal="center" wrapText="1"/>
    </xf>
    <xf numFmtId="3" fontId="3" fillId="0" borderId="52" xfId="0" applyNumberFormat="1" applyFont="1" applyFill="1" applyBorder="1" applyAlignment="1">
      <alignment horizontal="center" wrapText="1"/>
    </xf>
    <xf numFmtId="191" fontId="65" fillId="0" borderId="98" xfId="0" applyNumberFormat="1" applyFont="1" applyFill="1" applyBorder="1" applyAlignment="1">
      <alignment/>
    </xf>
    <xf numFmtId="0" fontId="139" fillId="0" borderId="0" xfId="0" applyFont="1" applyBorder="1" applyAlignment="1">
      <alignment horizontal="center"/>
    </xf>
    <xf numFmtId="0" fontId="140" fillId="0" borderId="0" xfId="0" applyFont="1" applyAlignment="1">
      <alignment horizontal="justify" vertical="center"/>
    </xf>
    <xf numFmtId="0" fontId="65" fillId="0" borderId="0" xfId="0" applyFont="1" applyFill="1" applyBorder="1" applyAlignment="1">
      <alignment horizontal="center" wrapText="1"/>
    </xf>
    <xf numFmtId="0" fontId="0" fillId="0" borderId="70" xfId="0" applyFont="1" applyBorder="1" applyAlignment="1">
      <alignment/>
    </xf>
    <xf numFmtId="0" fontId="0" fillId="0" borderId="40" xfId="0" applyFont="1" applyBorder="1" applyAlignment="1">
      <alignment/>
    </xf>
    <xf numFmtId="0" fontId="0" fillId="0" borderId="91" xfId="0" applyFont="1" applyBorder="1" applyAlignment="1">
      <alignment/>
    </xf>
    <xf numFmtId="0" fontId="137" fillId="20" borderId="55" xfId="0" applyFont="1" applyFill="1" applyBorder="1" applyAlignment="1">
      <alignment/>
    </xf>
    <xf numFmtId="0" fontId="137" fillId="20" borderId="99" xfId="0" applyFont="1" applyFill="1" applyBorder="1" applyAlignment="1">
      <alignment/>
    </xf>
    <xf numFmtId="3" fontId="59" fillId="95" borderId="52" xfId="0" applyNumberFormat="1" applyFont="1" applyFill="1" applyBorder="1" applyAlignment="1">
      <alignment horizontal="center" wrapText="1"/>
    </xf>
    <xf numFmtId="3" fontId="59" fillId="20" borderId="55" xfId="0" applyNumberFormat="1" applyFont="1" applyFill="1" applyBorder="1" applyAlignment="1">
      <alignment horizontal="center" wrapText="1"/>
    </xf>
    <xf numFmtId="1" fontId="59" fillId="20" borderId="98" xfId="0" applyNumberFormat="1" applyFont="1" applyFill="1" applyBorder="1" applyAlignment="1">
      <alignment horizontal="center"/>
    </xf>
    <xf numFmtId="3" fontId="4" fillId="21" borderId="69"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91" xfId="0" applyNumberFormat="1" applyFont="1" applyFill="1" applyBorder="1" applyAlignment="1">
      <alignment horizontal="center" vertical="center" wrapText="1"/>
    </xf>
    <xf numFmtId="3" fontId="4" fillId="21" borderId="56" xfId="0" applyNumberFormat="1" applyFont="1" applyFill="1" applyBorder="1" applyAlignment="1">
      <alignment horizontal="center" vertical="center" wrapText="1"/>
    </xf>
    <xf numFmtId="3" fontId="4" fillId="87" borderId="77" xfId="0" applyNumberFormat="1" applyFont="1" applyFill="1" applyBorder="1" applyAlignment="1">
      <alignment horizontal="center" vertical="center" wrapText="1"/>
    </xf>
    <xf numFmtId="0" fontId="4" fillId="0" borderId="38" xfId="0" applyFont="1" applyBorder="1" applyAlignment="1">
      <alignment horizontal="center"/>
    </xf>
    <xf numFmtId="0" fontId="4" fillId="0" borderId="40" xfId="0" applyFont="1" applyBorder="1" applyAlignment="1">
      <alignment horizontal="center"/>
    </xf>
    <xf numFmtId="0" fontId="4" fillId="21" borderId="56" xfId="0" applyFont="1" applyFill="1" applyBorder="1" applyAlignment="1">
      <alignment vertical="center" wrapText="1"/>
    </xf>
    <xf numFmtId="0" fontId="5" fillId="20" borderId="56" xfId="0" applyFont="1" applyFill="1" applyBorder="1" applyAlignment="1">
      <alignment horizontal="left" vertical="center" wrapText="1"/>
    </xf>
    <xf numFmtId="1" fontId="4" fillId="20" borderId="52" xfId="0" applyNumberFormat="1" applyFont="1" applyFill="1" applyBorder="1" applyAlignment="1">
      <alignment horizontal="center" vertical="center" wrapText="1"/>
    </xf>
    <xf numFmtId="3" fontId="4" fillId="20" borderId="56" xfId="0" applyNumberFormat="1" applyFont="1" applyFill="1" applyBorder="1" applyAlignment="1">
      <alignment horizontal="center" vertical="center" wrapText="1"/>
    </xf>
    <xf numFmtId="1" fontId="4" fillId="20" borderId="53" xfId="0" applyNumberFormat="1" applyFont="1" applyFill="1" applyBorder="1" applyAlignment="1">
      <alignment horizontal="center" vertical="center" wrapText="1"/>
    </xf>
    <xf numFmtId="1" fontId="5" fillId="0" borderId="40" xfId="0" applyNumberFormat="1" applyFont="1" applyFill="1" applyBorder="1" applyAlignment="1">
      <alignment horizontal="center" vertical="center" wrapText="1"/>
    </xf>
    <xf numFmtId="1" fontId="4" fillId="0" borderId="91" xfId="2381" applyNumberFormat="1" applyFont="1" applyFill="1" applyBorder="1" applyAlignment="1">
      <alignment horizontal="center" vertical="center"/>
    </xf>
    <xf numFmtId="0" fontId="141" fillId="0" borderId="0" xfId="0" applyFont="1" applyAlignment="1">
      <alignment/>
    </xf>
    <xf numFmtId="0" fontId="4" fillId="0" borderId="72" xfId="1864" applyFont="1" applyBorder="1" applyAlignment="1">
      <alignment horizontal="left" vertical="center" wrapText="1"/>
      <protection/>
    </xf>
    <xf numFmtId="0" fontId="141" fillId="0" borderId="99" xfId="0" applyFont="1" applyBorder="1" applyAlignment="1">
      <alignment vertical="center" wrapText="1"/>
    </xf>
    <xf numFmtId="0" fontId="141" fillId="0" borderId="88" xfId="0" applyFont="1" applyBorder="1" applyAlignment="1">
      <alignment vertical="center" wrapText="1"/>
    </xf>
    <xf numFmtId="0" fontId="62" fillId="81" borderId="38" xfId="0" applyFont="1" applyFill="1" applyBorder="1" applyAlignment="1">
      <alignment horizontal="center" vertical="center" wrapText="1"/>
    </xf>
    <xf numFmtId="0" fontId="31" fillId="0" borderId="38" xfId="0" applyFont="1" applyBorder="1" applyAlignment="1">
      <alignment horizontal="center" vertical="center" wrapText="1"/>
    </xf>
    <xf numFmtId="0" fontId="3" fillId="81" borderId="61" xfId="0" applyFont="1" applyFill="1" applyBorder="1" applyAlignment="1">
      <alignment horizontal="center" vertical="center" wrapText="1"/>
    </xf>
    <xf numFmtId="0" fontId="3" fillId="81" borderId="42" xfId="0" applyFont="1" applyFill="1" applyBorder="1" applyAlignment="1">
      <alignment horizontal="center" vertical="center" wrapText="1"/>
    </xf>
    <xf numFmtId="0" fontId="3" fillId="81" borderId="46" xfId="0" applyFont="1" applyFill="1" applyBorder="1" applyAlignment="1">
      <alignment horizontal="center" vertical="center" wrapText="1"/>
    </xf>
    <xf numFmtId="0" fontId="3" fillId="81" borderId="75" xfId="0" applyFont="1" applyFill="1" applyBorder="1" applyAlignment="1">
      <alignment horizontal="center" vertical="center" wrapText="1"/>
    </xf>
    <xf numFmtId="0" fontId="3" fillId="81" borderId="65" xfId="0" applyFont="1" applyFill="1" applyBorder="1" applyAlignment="1">
      <alignment horizontal="center" vertical="center" wrapText="1"/>
    </xf>
    <xf numFmtId="0" fontId="3" fillId="81" borderId="55" xfId="0" applyFont="1" applyFill="1" applyBorder="1" applyAlignment="1">
      <alignment horizontal="center" vertical="center" wrapText="1"/>
    </xf>
    <xf numFmtId="4" fontId="62" fillId="81" borderId="38" xfId="0" applyNumberFormat="1" applyFont="1" applyFill="1" applyBorder="1" applyAlignment="1">
      <alignment horizontal="center" vertical="center" wrapText="1"/>
    </xf>
    <xf numFmtId="0" fontId="142" fillId="0" borderId="0" xfId="0" applyFont="1" applyBorder="1" applyAlignment="1">
      <alignment horizontal="center" vertical="center" wrapText="1"/>
    </xf>
    <xf numFmtId="0" fontId="3" fillId="0" borderId="0" xfId="0" applyFont="1" applyAlignment="1">
      <alignment horizontal="center" wrapText="1"/>
    </xf>
    <xf numFmtId="0" fontId="3" fillId="0" borderId="9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3" fillId="81" borderId="38" xfId="0" applyFont="1" applyFill="1" applyBorder="1" applyAlignment="1">
      <alignment horizontal="center" vertical="center" wrapText="1"/>
    </xf>
    <xf numFmtId="0" fontId="72" fillId="0" borderId="38"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31" fillId="0" borderId="38" xfId="0" applyFont="1" applyBorder="1" applyAlignment="1">
      <alignment vertical="center" wrapText="1"/>
    </xf>
    <xf numFmtId="0" fontId="4" fillId="0" borderId="68" xfId="1864" applyFont="1" applyBorder="1" applyAlignment="1">
      <alignment horizontal="left" vertical="center" wrapText="1"/>
      <protection/>
    </xf>
    <xf numFmtId="0" fontId="141" fillId="0" borderId="92" xfId="0" applyFont="1" applyBorder="1" applyAlignment="1">
      <alignment vertical="center" wrapText="1"/>
    </xf>
    <xf numFmtId="0" fontId="141" fillId="0" borderId="77" xfId="0" applyFont="1" applyBorder="1" applyAlignment="1">
      <alignment vertical="center" wrapText="1"/>
    </xf>
    <xf numFmtId="0" fontId="8" fillId="0" borderId="0" xfId="0" applyFont="1" applyAlignment="1">
      <alignment horizontal="center" vertical="center" wrapText="1"/>
    </xf>
    <xf numFmtId="0" fontId="8" fillId="0" borderId="74"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5" fillId="0" borderId="68" xfId="0" applyFont="1" applyFill="1" applyBorder="1" applyAlignment="1">
      <alignment horizontal="left" vertical="center" wrapText="1"/>
    </xf>
    <xf numFmtId="0" fontId="8" fillId="0" borderId="0" xfId="0" applyFont="1" applyAlignment="1">
      <alignment horizontal="center" wrapText="1"/>
    </xf>
    <xf numFmtId="0" fontId="61" fillId="0" borderId="65" xfId="0" applyFont="1" applyBorder="1" applyAlignment="1">
      <alignment/>
    </xf>
    <xf numFmtId="0" fontId="0" fillId="0" borderId="65" xfId="0" applyFont="1" applyBorder="1" applyAlignment="1">
      <alignment/>
    </xf>
    <xf numFmtId="0" fontId="0" fillId="0" borderId="51" xfId="0" applyFont="1" applyBorder="1" applyAlignment="1">
      <alignment/>
    </xf>
    <xf numFmtId="0" fontId="61" fillId="0" borderId="42" xfId="0" applyFont="1" applyBorder="1" applyAlignment="1">
      <alignment/>
    </xf>
    <xf numFmtId="0" fontId="0" fillId="0" borderId="42" xfId="0" applyFont="1" applyBorder="1" applyAlignment="1">
      <alignment/>
    </xf>
    <xf numFmtId="0" fontId="0" fillId="0" borderId="34" xfId="0" applyFont="1" applyBorder="1" applyAlignment="1">
      <alignment/>
    </xf>
    <xf numFmtId="0" fontId="4" fillId="0" borderId="75" xfId="0" applyFont="1" applyFill="1" applyBorder="1" applyAlignment="1">
      <alignment vertical="center" wrapText="1"/>
    </xf>
    <xf numFmtId="0" fontId="0" fillId="0" borderId="65" xfId="0" applyFont="1" applyBorder="1" applyAlignment="1">
      <alignment wrapText="1"/>
    </xf>
    <xf numFmtId="0" fontId="0" fillId="0" borderId="55" xfId="0" applyFont="1" applyBorder="1" applyAlignment="1">
      <alignment wrapText="1"/>
    </xf>
    <xf numFmtId="0" fontId="61" fillId="0" borderId="62" xfId="0" applyFont="1" applyBorder="1" applyAlignment="1">
      <alignment/>
    </xf>
    <xf numFmtId="0" fontId="137" fillId="0" borderId="68" xfId="0" applyFont="1" applyBorder="1" applyAlignment="1">
      <alignment vertical="center" wrapText="1"/>
    </xf>
    <xf numFmtId="0" fontId="137" fillId="0" borderId="92" xfId="0" applyFont="1" applyBorder="1" applyAlignment="1">
      <alignment vertical="center" wrapText="1"/>
    </xf>
    <xf numFmtId="0" fontId="137" fillId="0" borderId="77" xfId="0" applyFont="1" applyBorder="1" applyAlignment="1">
      <alignment vertical="center" wrapText="1"/>
    </xf>
    <xf numFmtId="0" fontId="4" fillId="0" borderId="0" xfId="0" applyFont="1" applyFill="1" applyAlignment="1">
      <alignment horizontal="center" wrapText="1"/>
    </xf>
    <xf numFmtId="0" fontId="4" fillId="0" borderId="0" xfId="0" applyFont="1" applyFill="1" applyAlignment="1">
      <alignment horizontal="center" wrapText="1"/>
    </xf>
    <xf numFmtId="0" fontId="61" fillId="0" borderId="39" xfId="0" applyFont="1" applyBorder="1" applyAlignment="1">
      <alignment/>
    </xf>
    <xf numFmtId="0" fontId="5" fillId="0" borderId="86"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0" fillId="0" borderId="55" xfId="0" applyFont="1" applyBorder="1" applyAlignment="1">
      <alignment/>
    </xf>
    <xf numFmtId="0" fontId="4" fillId="81" borderId="75" xfId="0" applyFont="1" applyFill="1" applyBorder="1" applyAlignment="1">
      <alignment horizontal="center" vertical="center" wrapText="1"/>
    </xf>
    <xf numFmtId="0" fontId="4" fillId="81" borderId="65" xfId="0" applyFont="1" applyFill="1" applyBorder="1" applyAlignment="1">
      <alignment horizontal="center" vertical="center" wrapText="1"/>
    </xf>
    <xf numFmtId="0" fontId="4" fillId="81" borderId="55" xfId="0" applyFont="1" applyFill="1" applyBorder="1" applyAlignment="1">
      <alignment horizontal="center" vertical="center" wrapText="1"/>
    </xf>
    <xf numFmtId="0" fontId="4" fillId="0" borderId="75" xfId="0" applyFont="1" applyBorder="1" applyAlignment="1">
      <alignment horizontal="center" vertical="center"/>
    </xf>
    <xf numFmtId="0" fontId="4" fillId="0" borderId="65" xfId="0" applyFont="1" applyBorder="1" applyAlignment="1">
      <alignment horizontal="center" vertical="center"/>
    </xf>
    <xf numFmtId="0" fontId="4" fillId="0" borderId="55" xfId="0" applyFont="1" applyBorder="1" applyAlignment="1">
      <alignment horizontal="center" vertical="center"/>
    </xf>
    <xf numFmtId="0" fontId="137" fillId="0" borderId="68" xfId="0" applyFont="1" applyBorder="1" applyAlignment="1">
      <alignment wrapText="1"/>
    </xf>
    <xf numFmtId="0" fontId="137" fillId="0" borderId="92" xfId="0" applyFont="1" applyBorder="1" applyAlignment="1">
      <alignment wrapText="1"/>
    </xf>
    <xf numFmtId="0" fontId="137" fillId="0" borderId="77" xfId="0" applyFont="1" applyBorder="1" applyAlignment="1">
      <alignment wrapText="1"/>
    </xf>
    <xf numFmtId="0" fontId="4" fillId="0" borderId="68" xfId="0" applyFont="1" applyFill="1" applyBorder="1" applyAlignment="1">
      <alignment vertical="center" wrapText="1"/>
    </xf>
    <xf numFmtId="0" fontId="0" fillId="0" borderId="92" xfId="0" applyFont="1" applyBorder="1" applyAlignment="1">
      <alignment vertical="center" wrapText="1"/>
    </xf>
    <xf numFmtId="0" fontId="0" fillId="0" borderId="77" xfId="0" applyFont="1" applyBorder="1" applyAlignment="1">
      <alignment vertical="center" wrapText="1"/>
    </xf>
    <xf numFmtId="0" fontId="73" fillId="0" borderId="100" xfId="0" applyFont="1" applyFill="1" applyBorder="1" applyAlignment="1">
      <alignment horizontal="center" vertical="center" wrapText="1"/>
    </xf>
    <xf numFmtId="0" fontId="73" fillId="0" borderId="98" xfId="0" applyFont="1" applyFill="1" applyBorder="1" applyAlignment="1">
      <alignment horizontal="center" vertical="center" wrapText="1"/>
    </xf>
    <xf numFmtId="0" fontId="65" fillId="0" borderId="0" xfId="0" applyFont="1" applyFill="1" applyBorder="1" applyAlignment="1">
      <alignment horizontal="center" wrapText="1"/>
    </xf>
    <xf numFmtId="0" fontId="65" fillId="0" borderId="6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3" fillId="81" borderId="86" xfId="0" applyFont="1" applyFill="1" applyBorder="1" applyAlignment="1">
      <alignment horizontal="center" vertical="center" wrapText="1"/>
    </xf>
    <xf numFmtId="0" fontId="3" fillId="81" borderId="76" xfId="0" applyFont="1" applyFill="1" applyBorder="1" applyAlignment="1">
      <alignment horizontal="center" vertical="center" wrapText="1"/>
    </xf>
    <xf numFmtId="0" fontId="3" fillId="81" borderId="9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wrapText="1"/>
    </xf>
    <xf numFmtId="0" fontId="3" fillId="81" borderId="36"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43" xfId="0" applyFont="1" applyBorder="1" applyAlignment="1">
      <alignment horizontal="center" vertical="center" wrapText="1"/>
    </xf>
    <xf numFmtId="0" fontId="3" fillId="0" borderId="80" xfId="0" applyFont="1" applyFill="1" applyBorder="1" applyAlignment="1">
      <alignment horizontal="center" vertical="center" wrapText="1"/>
    </xf>
    <xf numFmtId="0" fontId="73" fillId="0" borderId="58"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3" fillId="81" borderId="48" xfId="0" applyFont="1" applyFill="1" applyBorder="1" applyAlignment="1">
      <alignment horizontal="center" vertical="center" wrapText="1"/>
    </xf>
    <xf numFmtId="0" fontId="3" fillId="81" borderId="67" xfId="0" applyFont="1" applyFill="1" applyBorder="1" applyAlignment="1">
      <alignment horizontal="center" vertical="center" wrapText="1"/>
    </xf>
    <xf numFmtId="0" fontId="3" fillId="81" borderId="3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wrapText="1"/>
    </xf>
    <xf numFmtId="0" fontId="59" fillId="0" borderId="68" xfId="0" applyFont="1" applyFill="1" applyBorder="1" applyAlignment="1">
      <alignment horizontal="left" wrapText="1"/>
    </xf>
    <xf numFmtId="0" fontId="141" fillId="0" borderId="92" xfId="0" applyFont="1" applyBorder="1" applyAlignment="1">
      <alignment wrapText="1"/>
    </xf>
    <xf numFmtId="0" fontId="141" fillId="0" borderId="77" xfId="0" applyFont="1" applyBorder="1" applyAlignment="1">
      <alignment wrapText="1"/>
    </xf>
  </cellXfs>
  <cellStyles count="2435">
    <cellStyle name="Normal" xfId="0"/>
    <cellStyle name="20% — акцент1" xfId="15"/>
    <cellStyle name="20% - Акцент1 2" xfId="16"/>
    <cellStyle name="20% - Акцент1 2 2" xfId="17"/>
    <cellStyle name="20% - Акцент1 2 2 2" xfId="18"/>
    <cellStyle name="20% - Акцент1 2 2 3" xfId="19"/>
    <cellStyle name="20% - Акцент1 2 3" xfId="20"/>
    <cellStyle name="20% - Акцент1 3" xfId="21"/>
    <cellStyle name="20% - Акцент1 3 2" xfId="22"/>
    <cellStyle name="20% - Акцент1 3 2 2" xfId="23"/>
    <cellStyle name="20% — акцент2" xfId="24"/>
    <cellStyle name="20% - Акцент2 2" xfId="25"/>
    <cellStyle name="20% - Акцент2 2 2" xfId="26"/>
    <cellStyle name="20% - Акцент2 2 2 2" xfId="27"/>
    <cellStyle name="20% - Акцент2 2 2 3" xfId="28"/>
    <cellStyle name="20% - Акцент2 2 3" xfId="29"/>
    <cellStyle name="20% - Акцент2 3" xfId="30"/>
    <cellStyle name="20% - Акцент2 3 2" xfId="31"/>
    <cellStyle name="20% - Акцент2 3 2 2" xfId="32"/>
    <cellStyle name="20% — акцент3" xfId="33"/>
    <cellStyle name="20% - Акцент3 2" xfId="34"/>
    <cellStyle name="20% - Акцент3 2 2" xfId="35"/>
    <cellStyle name="20% - Акцент3 2 2 2" xfId="36"/>
    <cellStyle name="20% - Акцент3 2 2 3" xfId="37"/>
    <cellStyle name="20% - Акцент3 2 3" xfId="38"/>
    <cellStyle name="20% - Акцент3 3" xfId="39"/>
    <cellStyle name="20% - Акцент3 3 2" xfId="40"/>
    <cellStyle name="20% - Акцент3 3 2 2" xfId="41"/>
    <cellStyle name="20% — акцент4" xfId="42"/>
    <cellStyle name="20% - Акцент4 2" xfId="43"/>
    <cellStyle name="20% - Акцент4 2 2" xfId="44"/>
    <cellStyle name="20% - Акцент4 2 2 2" xfId="45"/>
    <cellStyle name="20% - Акцент4 2 2 3" xfId="46"/>
    <cellStyle name="20% - Акцент4 2 3" xfId="47"/>
    <cellStyle name="20% - Акцент4 3" xfId="48"/>
    <cellStyle name="20% - Акцент4 3 2" xfId="49"/>
    <cellStyle name="20% - Акцент4 3 2 2" xfId="50"/>
    <cellStyle name="20% — акцент5" xfId="51"/>
    <cellStyle name="20% - Акцент5 2" xfId="52"/>
    <cellStyle name="20% - Акцент5 2 2" xfId="53"/>
    <cellStyle name="20% - Акцент5 2 2 2" xfId="54"/>
    <cellStyle name="20% - Акцент5 2 2 3" xfId="55"/>
    <cellStyle name="20% - Акцент5 2 3" xfId="56"/>
    <cellStyle name="20% - Акцент5 3" xfId="57"/>
    <cellStyle name="20% - Акцент5 3 2" xfId="58"/>
    <cellStyle name="20% - Акцент5 3 2 2" xfId="59"/>
    <cellStyle name="20% — акцент6" xfId="60"/>
    <cellStyle name="20% - Акцент6 2" xfId="61"/>
    <cellStyle name="20% - Акцент6 2 2" xfId="62"/>
    <cellStyle name="20% - Акцент6 2 2 2" xfId="63"/>
    <cellStyle name="20% - Акцент6 2 2 3" xfId="64"/>
    <cellStyle name="20% - Акцент6 2 3" xfId="65"/>
    <cellStyle name="20% - Акцент6 3" xfId="66"/>
    <cellStyle name="20% - Акцент6 3 2" xfId="67"/>
    <cellStyle name="20% - Акцент6 3 2 2" xfId="68"/>
    <cellStyle name="20% – Акцентування1" xfId="69"/>
    <cellStyle name="20% – Акцентування2" xfId="70"/>
    <cellStyle name="20% – Акцентування3" xfId="71"/>
    <cellStyle name="20% – Акцентування4" xfId="72"/>
    <cellStyle name="20% – Акцентування5" xfId="73"/>
    <cellStyle name="20% – Акцентування6" xfId="74"/>
    <cellStyle name="40% — акцент1" xfId="75"/>
    <cellStyle name="40% - Акцент1 2" xfId="76"/>
    <cellStyle name="40% - Акцент1 2 2" xfId="77"/>
    <cellStyle name="40% - Акцент1 2 2 2" xfId="78"/>
    <cellStyle name="40% - Акцент1 2 2 3" xfId="79"/>
    <cellStyle name="40% - Акцент1 2 3" xfId="80"/>
    <cellStyle name="40% - Акцент1 3" xfId="81"/>
    <cellStyle name="40% - Акцент1 3 2" xfId="82"/>
    <cellStyle name="40% - Акцент1 3 2 2" xfId="83"/>
    <cellStyle name="40% — акцент2" xfId="84"/>
    <cellStyle name="40% - Акцент2 2" xfId="85"/>
    <cellStyle name="40% - Акцент2 2 2" xfId="86"/>
    <cellStyle name="40% - Акцент2 2 2 2" xfId="87"/>
    <cellStyle name="40% - Акцент2 2 2 3" xfId="88"/>
    <cellStyle name="40% - Акцент2 2 3" xfId="89"/>
    <cellStyle name="40% - Акцент2 3" xfId="90"/>
    <cellStyle name="40% - Акцент2 3 2" xfId="91"/>
    <cellStyle name="40% - Акцент2 3 2 2" xfId="92"/>
    <cellStyle name="40% — акцент3" xfId="93"/>
    <cellStyle name="40% - Акцент3 2" xfId="94"/>
    <cellStyle name="40% - Акцент3 2 2" xfId="95"/>
    <cellStyle name="40% - Акцент3 2 2 2" xfId="96"/>
    <cellStyle name="40% - Акцент3 2 2 3" xfId="97"/>
    <cellStyle name="40% - Акцент3 2 3" xfId="98"/>
    <cellStyle name="40% - Акцент3 3" xfId="99"/>
    <cellStyle name="40% - Акцент3 3 2" xfId="100"/>
    <cellStyle name="40% - Акцент3 3 2 2" xfId="101"/>
    <cellStyle name="40% — акцент4" xfId="102"/>
    <cellStyle name="40% - Акцент4 2" xfId="103"/>
    <cellStyle name="40% - Акцент4 2 2" xfId="104"/>
    <cellStyle name="40% - Акцент4 2 2 2" xfId="105"/>
    <cellStyle name="40% - Акцент4 2 2 3" xfId="106"/>
    <cellStyle name="40% - Акцент4 2 3" xfId="107"/>
    <cellStyle name="40% - Акцент4 3" xfId="108"/>
    <cellStyle name="40% - Акцент4 3 2" xfId="109"/>
    <cellStyle name="40% - Акцент4 3 2 2" xfId="110"/>
    <cellStyle name="40% — акцент5" xfId="111"/>
    <cellStyle name="40% - Акцент5 2" xfId="112"/>
    <cellStyle name="40% - Акцент5 2 2" xfId="113"/>
    <cellStyle name="40% - Акцент5 2 2 2" xfId="114"/>
    <cellStyle name="40% - Акцент5 2 2 3" xfId="115"/>
    <cellStyle name="40% - Акцент5 2 3" xfId="116"/>
    <cellStyle name="40% - Акцент5 3" xfId="117"/>
    <cellStyle name="40% - Акцент5 3 2" xfId="118"/>
    <cellStyle name="40% - Акцент5 3 2 2" xfId="119"/>
    <cellStyle name="40% — акцент6" xfId="120"/>
    <cellStyle name="40% - Акцент6 2" xfId="121"/>
    <cellStyle name="40% - Акцент6 2 2" xfId="122"/>
    <cellStyle name="40% - Акцент6 2 2 2" xfId="123"/>
    <cellStyle name="40% - Акцент6 2 2 3" xfId="124"/>
    <cellStyle name="40% - Акцент6 2 3" xfId="125"/>
    <cellStyle name="40% - Акцент6 3" xfId="126"/>
    <cellStyle name="40% - Акцент6 3 2" xfId="127"/>
    <cellStyle name="40% - Акцент6 3 2 2" xfId="128"/>
    <cellStyle name="40% – Акцентування1" xfId="129"/>
    <cellStyle name="40% – Акцентування2" xfId="130"/>
    <cellStyle name="40% – Акцентування3" xfId="131"/>
    <cellStyle name="40% – Акцентування4" xfId="132"/>
    <cellStyle name="40% – Акцентування5" xfId="133"/>
    <cellStyle name="40% – Акцентування6" xfId="134"/>
    <cellStyle name="60% — акцент1" xfId="135"/>
    <cellStyle name="60% - Акцент1 2" xfId="136"/>
    <cellStyle name="60% - Акцент1 2 2" xfId="137"/>
    <cellStyle name="60% - Акцент1 2 2 2" xfId="138"/>
    <cellStyle name="60% - Акцент1 2 2 3" xfId="139"/>
    <cellStyle name="60% - Акцент1 2 3" xfId="140"/>
    <cellStyle name="60% - Акцент1 3" xfId="141"/>
    <cellStyle name="60% - Акцент1 3 2" xfId="142"/>
    <cellStyle name="60% - Акцент1 3 2 2" xfId="143"/>
    <cellStyle name="60% — акцент2" xfId="144"/>
    <cellStyle name="60% - Акцент2 2" xfId="145"/>
    <cellStyle name="60% - Акцент2 2 2" xfId="146"/>
    <cellStyle name="60% - Акцент2 2 2 2" xfId="147"/>
    <cellStyle name="60% - Акцент2 2 2 3" xfId="148"/>
    <cellStyle name="60% - Акцент2 2 3" xfId="149"/>
    <cellStyle name="60% - Акцент2 3" xfId="150"/>
    <cellStyle name="60% - Акцент2 3 2" xfId="151"/>
    <cellStyle name="60% - Акцент2 3 2 2" xfId="152"/>
    <cellStyle name="60% — акцент3" xfId="153"/>
    <cellStyle name="60% - Акцент3 2" xfId="154"/>
    <cellStyle name="60% - Акцент3 2 2" xfId="155"/>
    <cellStyle name="60% - Акцент3 2 2 2" xfId="156"/>
    <cellStyle name="60% - Акцент3 2 2 3" xfId="157"/>
    <cellStyle name="60% - Акцент3 2 3" xfId="158"/>
    <cellStyle name="60% - Акцент3 3" xfId="159"/>
    <cellStyle name="60% - Акцент3 3 2" xfId="160"/>
    <cellStyle name="60% - Акцент3 3 2 2" xfId="161"/>
    <cellStyle name="60% — акцент4" xfId="162"/>
    <cellStyle name="60% - Акцент4 2" xfId="163"/>
    <cellStyle name="60% - Акцент4 2 2" xfId="164"/>
    <cellStyle name="60% - Акцент4 2 2 2" xfId="165"/>
    <cellStyle name="60% - Акцент4 2 2 3" xfId="166"/>
    <cellStyle name="60% - Акцент4 2 3" xfId="167"/>
    <cellStyle name="60% - Акцент4 3" xfId="168"/>
    <cellStyle name="60% - Акцент4 3 2" xfId="169"/>
    <cellStyle name="60% - Акцент4 3 2 2" xfId="170"/>
    <cellStyle name="60% — акцент5" xfId="171"/>
    <cellStyle name="60% - Акцент5 2" xfId="172"/>
    <cellStyle name="60% - Акцент5 2 2" xfId="173"/>
    <cellStyle name="60% - Акцент5 2 2 2" xfId="174"/>
    <cellStyle name="60% - Акцент5 2 2 3" xfId="175"/>
    <cellStyle name="60% - Акцент5 2 3" xfId="176"/>
    <cellStyle name="60% - Акцент5 3" xfId="177"/>
    <cellStyle name="60% - Акцент5 3 2" xfId="178"/>
    <cellStyle name="60% - Акцент5 3 2 2" xfId="179"/>
    <cellStyle name="60% — акцент6" xfId="180"/>
    <cellStyle name="60% - Акцент6 2" xfId="181"/>
    <cellStyle name="60% - Акцент6 2 2" xfId="182"/>
    <cellStyle name="60% - Акцент6 2 2 2" xfId="183"/>
    <cellStyle name="60% - Акцент6 2 2 3" xfId="184"/>
    <cellStyle name="60% - Акцент6 2 3" xfId="185"/>
    <cellStyle name="60% - Акцент6 3" xfId="186"/>
    <cellStyle name="60% - Акцент6 3 2" xfId="187"/>
    <cellStyle name="60% - Акцент6 3 2 2" xfId="188"/>
    <cellStyle name="60% – Акцентування1" xfId="189"/>
    <cellStyle name="60% – Акцентування2" xfId="190"/>
    <cellStyle name="60% – Акцентування3" xfId="191"/>
    <cellStyle name="60% – Акцентування4" xfId="192"/>
    <cellStyle name="60% – Акцентування5" xfId="193"/>
    <cellStyle name="60% – Акцентування6" xfId="194"/>
    <cellStyle name="Excel Built-in Normal" xfId="195"/>
    <cellStyle name="Excel Built-in Normal 2" xfId="196"/>
    <cellStyle name="Normal_meresha_07" xfId="197"/>
    <cellStyle name="S11" xfId="198"/>
    <cellStyle name="S4" xfId="199"/>
    <cellStyle name="S8" xfId="200"/>
    <cellStyle name="Акцент1" xfId="201"/>
    <cellStyle name="Акцент1 2" xfId="202"/>
    <cellStyle name="Акцент1 2 2" xfId="203"/>
    <cellStyle name="Акцент1 2 2 2" xfId="204"/>
    <cellStyle name="Акцент1 2 2 3" xfId="205"/>
    <cellStyle name="Акцент1 2 3" xfId="206"/>
    <cellStyle name="Акцент1 3" xfId="207"/>
    <cellStyle name="Акцент1 3 2" xfId="208"/>
    <cellStyle name="Акцент1 3 2 2" xfId="209"/>
    <cellStyle name="Акцент2" xfId="210"/>
    <cellStyle name="Акцент2 2" xfId="211"/>
    <cellStyle name="Акцент2 2 2" xfId="212"/>
    <cellStyle name="Акцент2 2 2 2" xfId="213"/>
    <cellStyle name="Акцент2 2 2 3" xfId="214"/>
    <cellStyle name="Акцент2 2 3" xfId="215"/>
    <cellStyle name="Акцент2 3" xfId="216"/>
    <cellStyle name="Акцент2 3 2" xfId="217"/>
    <cellStyle name="Акцент2 3 2 2" xfId="218"/>
    <cellStyle name="Акцент3" xfId="219"/>
    <cellStyle name="Акцент3 2" xfId="220"/>
    <cellStyle name="Акцент3 2 2" xfId="221"/>
    <cellStyle name="Акцент3 2 2 2" xfId="222"/>
    <cellStyle name="Акцент3 2 2 3" xfId="223"/>
    <cellStyle name="Акцент3 2 3" xfId="224"/>
    <cellStyle name="Акцент3 3" xfId="225"/>
    <cellStyle name="Акцент3 3 2" xfId="226"/>
    <cellStyle name="Акцент3 3 2 2" xfId="227"/>
    <cellStyle name="Акцент4" xfId="228"/>
    <cellStyle name="Акцент4 2" xfId="229"/>
    <cellStyle name="Акцент4 2 2" xfId="230"/>
    <cellStyle name="Акцент4 2 2 2" xfId="231"/>
    <cellStyle name="Акцент4 2 2 3" xfId="232"/>
    <cellStyle name="Акцент4 2 3" xfId="233"/>
    <cellStyle name="Акцент4 3" xfId="234"/>
    <cellStyle name="Акцент4 3 2" xfId="235"/>
    <cellStyle name="Акцент4 3 2 2" xfId="236"/>
    <cellStyle name="Акцент5" xfId="237"/>
    <cellStyle name="Акцент5 2" xfId="238"/>
    <cellStyle name="Акцент5 2 2" xfId="239"/>
    <cellStyle name="Акцент5 2 2 2" xfId="240"/>
    <cellStyle name="Акцент5 2 2 3" xfId="241"/>
    <cellStyle name="Акцент5 2 3" xfId="242"/>
    <cellStyle name="Акцент5 3" xfId="243"/>
    <cellStyle name="Акцент5 3 2" xfId="244"/>
    <cellStyle name="Акцент5 3 2 2" xfId="245"/>
    <cellStyle name="Акцент6" xfId="246"/>
    <cellStyle name="Акцент6 2" xfId="247"/>
    <cellStyle name="Акцент6 2 2" xfId="248"/>
    <cellStyle name="Акцент6 2 2 2" xfId="249"/>
    <cellStyle name="Акцент6 2 2 3" xfId="250"/>
    <cellStyle name="Акцент6 2 3" xfId="251"/>
    <cellStyle name="Акцент6 3" xfId="252"/>
    <cellStyle name="Акцент6 3 2" xfId="253"/>
    <cellStyle name="Акцент6 3 2 2" xfId="254"/>
    <cellStyle name="Акцентування1" xfId="255"/>
    <cellStyle name="Акцентування2" xfId="256"/>
    <cellStyle name="Акцентування3" xfId="257"/>
    <cellStyle name="Акцентування4" xfId="258"/>
    <cellStyle name="Акцентування5" xfId="259"/>
    <cellStyle name="Акцентування6" xfId="260"/>
    <cellStyle name="Ввід" xfId="261"/>
    <cellStyle name="Ввід 2" xfId="262"/>
    <cellStyle name="Ввід 2 2" xfId="263"/>
    <cellStyle name="Ввід 2 2 2" xfId="264"/>
    <cellStyle name="Ввід 2 3" xfId="265"/>
    <cellStyle name="Ввід 2 4" xfId="266"/>
    <cellStyle name="Ввід 3" xfId="267"/>
    <cellStyle name="Ввід 3 2" xfId="268"/>
    <cellStyle name="Ввід 4" xfId="269"/>
    <cellStyle name="Ввід 4 2" xfId="270"/>
    <cellStyle name="Ввід 5" xfId="271"/>
    <cellStyle name="Ввод " xfId="272"/>
    <cellStyle name="Ввод  2" xfId="273"/>
    <cellStyle name="Ввод  2 10" xfId="274"/>
    <cellStyle name="Ввод  2 10 2" xfId="275"/>
    <cellStyle name="Ввод  2 10 3" xfId="276"/>
    <cellStyle name="Ввод  2 11" xfId="277"/>
    <cellStyle name="Ввод  2 2" xfId="278"/>
    <cellStyle name="Ввод  2 2 2" xfId="279"/>
    <cellStyle name="Ввод  2 2 2 10" xfId="280"/>
    <cellStyle name="Ввод  2 2 2 2" xfId="281"/>
    <cellStyle name="Ввод  2 2 2 2 2" xfId="282"/>
    <cellStyle name="Ввод  2 2 2 2 2 2" xfId="283"/>
    <cellStyle name="Ввод  2 2 2 2 2 3" xfId="284"/>
    <cellStyle name="Ввод  2 2 2 2 3" xfId="285"/>
    <cellStyle name="Ввод  2 2 2 2 3 2" xfId="286"/>
    <cellStyle name="Ввод  2 2 2 2 3 3" xfId="287"/>
    <cellStyle name="Ввод  2 2 2 2 4" xfId="288"/>
    <cellStyle name="Ввод  2 2 2 2 4 2" xfId="289"/>
    <cellStyle name="Ввод  2 2 2 2 5" xfId="290"/>
    <cellStyle name="Ввод  2 2 2 3" xfId="291"/>
    <cellStyle name="Ввод  2 2 2 3 2" xfId="292"/>
    <cellStyle name="Ввод  2 2 2 3 2 2" xfId="293"/>
    <cellStyle name="Ввод  2 2 2 3 3" xfId="294"/>
    <cellStyle name="Ввод  2 2 2 3 3 2" xfId="295"/>
    <cellStyle name="Ввод  2 2 2 3 4" xfId="296"/>
    <cellStyle name="Ввод  2 2 2 4" xfId="297"/>
    <cellStyle name="Ввод  2 2 2 4 2" xfId="298"/>
    <cellStyle name="Ввод  2 2 2 4 3" xfId="299"/>
    <cellStyle name="Ввод  2 2 2 5" xfId="300"/>
    <cellStyle name="Ввод  2 2 2 5 2" xfId="301"/>
    <cellStyle name="Ввод  2 2 2 6" xfId="302"/>
    <cellStyle name="Ввод  2 2 2 6 2" xfId="303"/>
    <cellStyle name="Ввод  2 2 2 7" xfId="304"/>
    <cellStyle name="Ввод  2 2 2 7 2" xfId="305"/>
    <cellStyle name="Ввод  2 2 2 8" xfId="306"/>
    <cellStyle name="Ввод  2 2 2 8 2" xfId="307"/>
    <cellStyle name="Ввод  2 2 2 9" xfId="308"/>
    <cellStyle name="Ввод  2 2 3" xfId="309"/>
    <cellStyle name="Ввод  2 2 3 10" xfId="310"/>
    <cellStyle name="Ввод  2 2 3 11" xfId="311"/>
    <cellStyle name="Ввод  2 2 3 2" xfId="312"/>
    <cellStyle name="Ввод  2 2 3 2 2" xfId="313"/>
    <cellStyle name="Ввод  2 2 3 2 2 2" xfId="314"/>
    <cellStyle name="Ввод  2 2 3 2 2 2 2" xfId="315"/>
    <cellStyle name="Ввод  2 2 3 2 2 3" xfId="316"/>
    <cellStyle name="Ввод  2 2 3 2 3" xfId="317"/>
    <cellStyle name="Ввод  2 2 3 2 3 2" xfId="318"/>
    <cellStyle name="Ввод  2 2 3 2 3 3" xfId="319"/>
    <cellStyle name="Ввод  2 2 3 2 4" xfId="320"/>
    <cellStyle name="Ввод  2 2 3 3" xfId="321"/>
    <cellStyle name="Ввод  2 2 3 3 2" xfId="322"/>
    <cellStyle name="Ввод  2 2 3 3 2 2" xfId="323"/>
    <cellStyle name="Ввод  2 2 3 3 3" xfId="324"/>
    <cellStyle name="Ввод  2 2 3 3 4" xfId="325"/>
    <cellStyle name="Ввод  2 2 3 4" xfId="326"/>
    <cellStyle name="Ввод  2 2 3 4 2" xfId="327"/>
    <cellStyle name="Ввод  2 2 3 4 2 2" xfId="328"/>
    <cellStyle name="Ввод  2 2 3 4 2 3" xfId="329"/>
    <cellStyle name="Ввод  2 2 3 4 3" xfId="330"/>
    <cellStyle name="Ввод  2 2 3 5" xfId="331"/>
    <cellStyle name="Ввод  2 2 3 5 2" xfId="332"/>
    <cellStyle name="Ввод  2 2 3 6" xfId="333"/>
    <cellStyle name="Ввод  2 2 3 6 2" xfId="334"/>
    <cellStyle name="Ввод  2 2 3 7" xfId="335"/>
    <cellStyle name="Ввод  2 2 3 7 2" xfId="336"/>
    <cellStyle name="Ввод  2 2 3 8" xfId="337"/>
    <cellStyle name="Ввод  2 2 3 8 2" xfId="338"/>
    <cellStyle name="Ввод  2 2 3 9" xfId="339"/>
    <cellStyle name="Ввод  2 2 3 9 2" xfId="340"/>
    <cellStyle name="Ввод  2 2 4" xfId="341"/>
    <cellStyle name="Ввод  2 2 4 2" xfId="342"/>
    <cellStyle name="Ввод  2 2 4 2 2" xfId="343"/>
    <cellStyle name="Ввод  2 2 4 3" xfId="344"/>
    <cellStyle name="Ввод  2 2 4 4" xfId="345"/>
    <cellStyle name="Ввод  2 2 5" xfId="346"/>
    <cellStyle name="Ввод  2 2 5 2" xfId="347"/>
    <cellStyle name="Ввод  2 2 5 2 2" xfId="348"/>
    <cellStyle name="Ввод  2 2 5 3" xfId="349"/>
    <cellStyle name="Ввод  2 2 5 3 2" xfId="350"/>
    <cellStyle name="Ввод  2 2 5 4" xfId="351"/>
    <cellStyle name="Ввод  2 2 6" xfId="352"/>
    <cellStyle name="Ввод  2 2 6 2" xfId="353"/>
    <cellStyle name="Ввод  2 2 6 2 2" xfId="354"/>
    <cellStyle name="Ввод  2 2 6 3" xfId="355"/>
    <cellStyle name="Ввод  2 2 7" xfId="356"/>
    <cellStyle name="Ввод  2 2 7 2" xfId="357"/>
    <cellStyle name="Ввод  2 2 8" xfId="358"/>
    <cellStyle name="Ввод  2 2 8 2" xfId="359"/>
    <cellStyle name="Ввод  2 3" xfId="360"/>
    <cellStyle name="Ввод  2 3 2" xfId="361"/>
    <cellStyle name="Ввод  2 3 2 2" xfId="362"/>
    <cellStyle name="Ввод  2 3 2 2 2" xfId="363"/>
    <cellStyle name="Ввод  2 3 2 2 2 2" xfId="364"/>
    <cellStyle name="Ввод  2 3 2 2 3" xfId="365"/>
    <cellStyle name="Ввод  2 3 2 3" xfId="366"/>
    <cellStyle name="Ввод  2 3 2 3 2" xfId="367"/>
    <cellStyle name="Ввод  2 3 2 3 2 2" xfId="368"/>
    <cellStyle name="Ввод  2 3 2 3 3" xfId="369"/>
    <cellStyle name="Ввод  2 3 2 3 3 2" xfId="370"/>
    <cellStyle name="Ввод  2 3 2 3 4" xfId="371"/>
    <cellStyle name="Ввод  2 3 2 4" xfId="372"/>
    <cellStyle name="Ввод  2 3 2 4 2" xfId="373"/>
    <cellStyle name="Ввод  2 3 2 5" xfId="374"/>
    <cellStyle name="Ввод  2 3 2 5 2" xfId="375"/>
    <cellStyle name="Ввод  2 3 2 6" xfId="376"/>
    <cellStyle name="Ввод  2 3 2 6 2" xfId="377"/>
    <cellStyle name="Ввод  2 3 2 7" xfId="378"/>
    <cellStyle name="Ввод  2 3 3" xfId="379"/>
    <cellStyle name="Ввод  2 3 3 2" xfId="380"/>
    <cellStyle name="Ввод  2 3 3 2 2" xfId="381"/>
    <cellStyle name="Ввод  2 3 3 2 2 2" xfId="382"/>
    <cellStyle name="Ввод  2 3 3 2 3" xfId="383"/>
    <cellStyle name="Ввод  2 3 3 2 3 2" xfId="384"/>
    <cellStyle name="Ввод  2 3 3 2 4" xfId="385"/>
    <cellStyle name="Ввод  2 3 3 3" xfId="386"/>
    <cellStyle name="Ввод  2 3 3 3 2" xfId="387"/>
    <cellStyle name="Ввод  2 3 3 3 2 2" xfId="388"/>
    <cellStyle name="Ввод  2 3 3 4" xfId="389"/>
    <cellStyle name="Ввод  2 3 3 4 2" xfId="390"/>
    <cellStyle name="Ввод  2 3 3 4 2 2" xfId="391"/>
    <cellStyle name="Ввод  2 3 3 4 3" xfId="392"/>
    <cellStyle name="Ввод  2 3 3 5" xfId="393"/>
    <cellStyle name="Ввод  2 3 3 5 2" xfId="394"/>
    <cellStyle name="Ввод  2 3 3 6" xfId="395"/>
    <cellStyle name="Ввод  2 3 3 6 2" xfId="396"/>
    <cellStyle name="Ввод  2 3 3 7" xfId="397"/>
    <cellStyle name="Ввод  2 3 3 7 2" xfId="398"/>
    <cellStyle name="Ввод  2 3 3 8" xfId="399"/>
    <cellStyle name="Ввод  2 3 4" xfId="400"/>
    <cellStyle name="Ввод  2 3 4 2" xfId="401"/>
    <cellStyle name="Ввод  2 3 4 2 2" xfId="402"/>
    <cellStyle name="Ввод  2 3 4 3" xfId="403"/>
    <cellStyle name="Ввод  2 3 5" xfId="404"/>
    <cellStyle name="Ввод  2 3 5 2" xfId="405"/>
    <cellStyle name="Ввод  2 3 5 2 2" xfId="406"/>
    <cellStyle name="Ввод  2 3 5 3" xfId="407"/>
    <cellStyle name="Ввод  2 3 5 3 2" xfId="408"/>
    <cellStyle name="Ввод  2 3 5 4" xfId="409"/>
    <cellStyle name="Ввод  2 3 6" xfId="410"/>
    <cellStyle name="Ввод  2 3 6 2" xfId="411"/>
    <cellStyle name="Ввод  2 3 6 2 2" xfId="412"/>
    <cellStyle name="Ввод  2 3 6 3" xfId="413"/>
    <cellStyle name="Ввод  2 3 7" xfId="414"/>
    <cellStyle name="Ввод  2 3 7 2" xfId="415"/>
    <cellStyle name="Ввод  2 3 8" xfId="416"/>
    <cellStyle name="Ввод  2 3 8 2" xfId="417"/>
    <cellStyle name="Ввод  2 4" xfId="418"/>
    <cellStyle name="Ввод  2 4 2" xfId="419"/>
    <cellStyle name="Ввод  2 4 2 2" xfId="420"/>
    <cellStyle name="Ввод  2 4 2 2 2" xfId="421"/>
    <cellStyle name="Ввод  2 4 2 3" xfId="422"/>
    <cellStyle name="Ввод  2 4 2 3 2" xfId="423"/>
    <cellStyle name="Ввод  2 4 2 4" xfId="424"/>
    <cellStyle name="Ввод  2 4 3" xfId="425"/>
    <cellStyle name="Ввод  2 4 3 2" xfId="426"/>
    <cellStyle name="Ввод  2 4 3 2 2" xfId="427"/>
    <cellStyle name="Ввод  2 4 3 2 3" xfId="428"/>
    <cellStyle name="Ввод  2 4 3 3" xfId="429"/>
    <cellStyle name="Ввод  2 4 4" xfId="430"/>
    <cellStyle name="Ввод  2 4 4 2" xfId="431"/>
    <cellStyle name="Ввод  2 4 4 2 2" xfId="432"/>
    <cellStyle name="Ввод  2 4 4 3" xfId="433"/>
    <cellStyle name="Ввод  2 4 5" xfId="434"/>
    <cellStyle name="Ввод  2 4 5 2" xfId="435"/>
    <cellStyle name="Ввод  2 4 5 3" xfId="436"/>
    <cellStyle name="Ввод  2 4 6" xfId="437"/>
    <cellStyle name="Ввод  2 4 6 2" xfId="438"/>
    <cellStyle name="Ввод  2 4 7" xfId="439"/>
    <cellStyle name="Ввод  2 4 7 2" xfId="440"/>
    <cellStyle name="Ввод  2 4 8" xfId="441"/>
    <cellStyle name="Ввод  2 5" xfId="442"/>
    <cellStyle name="Ввод  2 5 2" xfId="443"/>
    <cellStyle name="Ввод  2 5 2 2" xfId="444"/>
    <cellStyle name="Ввод  2 5 3" xfId="445"/>
    <cellStyle name="Ввод  2 5 4" xfId="446"/>
    <cellStyle name="Ввод  2 6" xfId="447"/>
    <cellStyle name="Ввод  2 6 2" xfId="448"/>
    <cellStyle name="Ввод  2 6 2 2" xfId="449"/>
    <cellStyle name="Ввод  2 6 2 3" xfId="450"/>
    <cellStyle name="Ввод  2 6 3" xfId="451"/>
    <cellStyle name="Ввод  2 6 3 2" xfId="452"/>
    <cellStyle name="Ввод  2 6 4" xfId="453"/>
    <cellStyle name="Ввод  2 7" xfId="454"/>
    <cellStyle name="Ввод  2 7 2" xfId="455"/>
    <cellStyle name="Ввод  2 8" xfId="456"/>
    <cellStyle name="Ввод  2 8 2" xfId="457"/>
    <cellStyle name="Ввод  2 9" xfId="458"/>
    <cellStyle name="Ввод  2 9 2" xfId="459"/>
    <cellStyle name="Ввод  3" xfId="460"/>
    <cellStyle name="Ввод  3 10" xfId="461"/>
    <cellStyle name="Ввод  3 10 2" xfId="462"/>
    <cellStyle name="Ввод  3 11" xfId="463"/>
    <cellStyle name="Ввод  3 11 2" xfId="464"/>
    <cellStyle name="Ввод  3 12" xfId="465"/>
    <cellStyle name="Ввод  3 2" xfId="466"/>
    <cellStyle name="Ввод  3 2 10" xfId="467"/>
    <cellStyle name="Ввод  3 2 10 2" xfId="468"/>
    <cellStyle name="Ввод  3 2 11" xfId="469"/>
    <cellStyle name="Ввод  3 2 2" xfId="470"/>
    <cellStyle name="Ввод  3 2 2 2" xfId="471"/>
    <cellStyle name="Ввод  3 2 2 2 2" xfId="472"/>
    <cellStyle name="Ввод  3 2 2 2 2 2" xfId="473"/>
    <cellStyle name="Ввод  3 2 2 2 3" xfId="474"/>
    <cellStyle name="Ввод  3 2 2 2 4" xfId="475"/>
    <cellStyle name="Ввод  3 2 2 3" xfId="476"/>
    <cellStyle name="Ввод  3 2 2 3 2" xfId="477"/>
    <cellStyle name="Ввод  3 2 2 3 2 2" xfId="478"/>
    <cellStyle name="Ввод  3 2 2 3 2 3" xfId="479"/>
    <cellStyle name="Ввод  3 2 2 3 3" xfId="480"/>
    <cellStyle name="Ввод  3 2 2 3 3 2" xfId="481"/>
    <cellStyle name="Ввод  3 2 2 3 4" xfId="482"/>
    <cellStyle name="Ввод  3 2 2 4" xfId="483"/>
    <cellStyle name="Ввод  3 2 2 4 2" xfId="484"/>
    <cellStyle name="Ввод  3 2 2 4 3" xfId="485"/>
    <cellStyle name="Ввод  3 2 2 5" xfId="486"/>
    <cellStyle name="Ввод  3 2 2 5 2" xfId="487"/>
    <cellStyle name="Ввод  3 2 2 6" xfId="488"/>
    <cellStyle name="Ввод  3 2 2 6 2" xfId="489"/>
    <cellStyle name="Ввод  3 2 2 7" xfId="490"/>
    <cellStyle name="Ввод  3 2 3" xfId="491"/>
    <cellStyle name="Ввод  3 2 3 2" xfId="492"/>
    <cellStyle name="Ввод  3 2 3 2 2" xfId="493"/>
    <cellStyle name="Ввод  3 2 3 2 2 2" xfId="494"/>
    <cellStyle name="Ввод  3 2 3 2 3" xfId="495"/>
    <cellStyle name="Ввод  3 2 3 2 3 2" xfId="496"/>
    <cellStyle name="Ввод  3 2 3 2 4" xfId="497"/>
    <cellStyle name="Ввод  3 2 3 3" xfId="498"/>
    <cellStyle name="Ввод  3 2 3 3 2" xfId="499"/>
    <cellStyle name="Ввод  3 2 3 3 2 2" xfId="500"/>
    <cellStyle name="Ввод  3 2 3 4" xfId="501"/>
    <cellStyle name="Ввод  3 2 3 4 2" xfId="502"/>
    <cellStyle name="Ввод  3 2 3 4 2 2" xfId="503"/>
    <cellStyle name="Ввод  3 2 3 4 3" xfId="504"/>
    <cellStyle name="Ввод  3 2 3 5" xfId="505"/>
    <cellStyle name="Ввод  3 2 3 5 2" xfId="506"/>
    <cellStyle name="Ввод  3 2 3 6" xfId="507"/>
    <cellStyle name="Ввод  3 2 3 6 2" xfId="508"/>
    <cellStyle name="Ввод  3 2 3 7" xfId="509"/>
    <cellStyle name="Ввод  3 2 3 7 2" xfId="510"/>
    <cellStyle name="Ввод  3 2 3 8" xfId="511"/>
    <cellStyle name="Ввод  3 2 4" xfId="512"/>
    <cellStyle name="Ввод  3 2 4 2" xfId="513"/>
    <cellStyle name="Ввод  3 2 4 2 2" xfId="514"/>
    <cellStyle name="Ввод  3 2 4 2 3" xfId="515"/>
    <cellStyle name="Ввод  3 2 4 3" xfId="516"/>
    <cellStyle name="Ввод  3 2 4 3 2" xfId="517"/>
    <cellStyle name="Ввод  3 2 4 4" xfId="518"/>
    <cellStyle name="Ввод  3 2 4 4 2" xfId="519"/>
    <cellStyle name="Ввод  3 2 4 5" xfId="520"/>
    <cellStyle name="Ввод  3 2 4 5 2" xfId="521"/>
    <cellStyle name="Ввод  3 2 4 6" xfId="522"/>
    <cellStyle name="Ввод  3 2 5" xfId="523"/>
    <cellStyle name="Ввод  3 2 5 2" xfId="524"/>
    <cellStyle name="Ввод  3 2 5 2 2" xfId="525"/>
    <cellStyle name="Ввод  3 2 5 2 3" xfId="526"/>
    <cellStyle name="Ввод  3 2 5 3" xfId="527"/>
    <cellStyle name="Ввод  3 2 5 3 2" xfId="528"/>
    <cellStyle name="Ввод  3 2 5 4" xfId="529"/>
    <cellStyle name="Ввод  3 2 6" xfId="530"/>
    <cellStyle name="Ввод  3 2 6 2" xfId="531"/>
    <cellStyle name="Ввод  3 2 6 2 2" xfId="532"/>
    <cellStyle name="Ввод  3 2 6 3" xfId="533"/>
    <cellStyle name="Ввод  3 2 7" xfId="534"/>
    <cellStyle name="Ввод  3 2 7 2" xfId="535"/>
    <cellStyle name="Ввод  3 2 8" xfId="536"/>
    <cellStyle name="Ввод  3 2 8 2" xfId="537"/>
    <cellStyle name="Ввод  3 2 9" xfId="538"/>
    <cellStyle name="Ввод  3 2 9 2" xfId="539"/>
    <cellStyle name="Ввод  3 3" xfId="540"/>
    <cellStyle name="Ввод  3 3 2" xfId="541"/>
    <cellStyle name="Ввод  3 3 2 2" xfId="542"/>
    <cellStyle name="Ввод  3 3 2 2 2" xfId="543"/>
    <cellStyle name="Ввод  3 3 2 2 2 2" xfId="544"/>
    <cellStyle name="Ввод  3 3 2 2 3" xfId="545"/>
    <cellStyle name="Ввод  3 3 2 3" xfId="546"/>
    <cellStyle name="Ввод  3 3 2 3 2" xfId="547"/>
    <cellStyle name="Ввод  3 3 2 3 2 2" xfId="548"/>
    <cellStyle name="Ввод  3 3 2 3 3" xfId="549"/>
    <cellStyle name="Ввод  3 3 2 3 3 2" xfId="550"/>
    <cellStyle name="Ввод  3 3 2 3 4" xfId="551"/>
    <cellStyle name="Ввод  3 3 2 4" xfId="552"/>
    <cellStyle name="Ввод  3 3 2 4 2" xfId="553"/>
    <cellStyle name="Ввод  3 3 2 5" xfId="554"/>
    <cellStyle name="Ввод  3 3 2 5 2" xfId="555"/>
    <cellStyle name="Ввод  3 3 2 6" xfId="556"/>
    <cellStyle name="Ввод  3 3 2 6 2" xfId="557"/>
    <cellStyle name="Ввод  3 3 2 7" xfId="558"/>
    <cellStyle name="Ввод  3 3 3" xfId="559"/>
    <cellStyle name="Ввод  3 3 3 2" xfId="560"/>
    <cellStyle name="Ввод  3 3 3 2 2" xfId="561"/>
    <cellStyle name="Ввод  3 3 3 2 2 2" xfId="562"/>
    <cellStyle name="Ввод  3 3 3 2 3" xfId="563"/>
    <cellStyle name="Ввод  3 3 3 2 3 2" xfId="564"/>
    <cellStyle name="Ввод  3 3 3 2 4" xfId="565"/>
    <cellStyle name="Ввод  3 3 3 3" xfId="566"/>
    <cellStyle name="Ввод  3 3 3 3 2" xfId="567"/>
    <cellStyle name="Ввод  3 3 3 3 2 2" xfId="568"/>
    <cellStyle name="Ввод  3 3 3 4" xfId="569"/>
    <cellStyle name="Ввод  3 3 3 4 2" xfId="570"/>
    <cellStyle name="Ввод  3 3 3 4 2 2" xfId="571"/>
    <cellStyle name="Ввод  3 3 3 4 3" xfId="572"/>
    <cellStyle name="Ввод  3 3 3 5" xfId="573"/>
    <cellStyle name="Ввод  3 3 3 5 2" xfId="574"/>
    <cellStyle name="Ввод  3 3 3 6" xfId="575"/>
    <cellStyle name="Ввод  3 3 3 6 2" xfId="576"/>
    <cellStyle name="Ввод  3 3 3 7" xfId="577"/>
    <cellStyle name="Ввод  3 3 3 7 2" xfId="578"/>
    <cellStyle name="Ввод  3 3 3 8" xfId="579"/>
    <cellStyle name="Ввод  3 3 4" xfId="580"/>
    <cellStyle name="Ввод  3 3 4 2" xfId="581"/>
    <cellStyle name="Ввод  3 3 4 2 2" xfId="582"/>
    <cellStyle name="Ввод  3 3 4 3" xfId="583"/>
    <cellStyle name="Ввод  3 3 4 4" xfId="584"/>
    <cellStyle name="Ввод  3 3 5" xfId="585"/>
    <cellStyle name="Ввод  3 3 5 2" xfId="586"/>
    <cellStyle name="Ввод  3 3 5 2 2" xfId="587"/>
    <cellStyle name="Ввод  3 3 5 2 3" xfId="588"/>
    <cellStyle name="Ввод  3 3 5 3" xfId="589"/>
    <cellStyle name="Ввод  3 3 5 3 2" xfId="590"/>
    <cellStyle name="Ввод  3 3 5 4" xfId="591"/>
    <cellStyle name="Ввод  3 3 6" xfId="592"/>
    <cellStyle name="Ввод  3 3 6 2" xfId="593"/>
    <cellStyle name="Ввод  3 3 6 2 2" xfId="594"/>
    <cellStyle name="Ввод  3 3 6 3" xfId="595"/>
    <cellStyle name="Ввод  3 3 6 4" xfId="596"/>
    <cellStyle name="Ввод  3 3 7" xfId="597"/>
    <cellStyle name="Ввод  3 3 7 2" xfId="598"/>
    <cellStyle name="Ввод  3 3 8" xfId="599"/>
    <cellStyle name="Ввод  3 3 8 2" xfId="600"/>
    <cellStyle name="Ввод  3 4" xfId="601"/>
    <cellStyle name="Ввод  3 4 2" xfId="602"/>
    <cellStyle name="Ввод  3 4 2 2" xfId="603"/>
    <cellStyle name="Ввод  3 4 2 2 2" xfId="604"/>
    <cellStyle name="Ввод  3 4 2 3" xfId="605"/>
    <cellStyle name="Ввод  3 4 2 3 2" xfId="606"/>
    <cellStyle name="Ввод  3 4 2 4" xfId="607"/>
    <cellStyle name="Ввод  3 4 3" xfId="608"/>
    <cellStyle name="Ввод  3 4 3 2" xfId="609"/>
    <cellStyle name="Ввод  3 4 3 2 2" xfId="610"/>
    <cellStyle name="Ввод  3 4 4" xfId="611"/>
    <cellStyle name="Ввод  3 4 4 2" xfId="612"/>
    <cellStyle name="Ввод  3 4 4 2 2" xfId="613"/>
    <cellStyle name="Ввод  3 4 4 3" xfId="614"/>
    <cellStyle name="Ввод  3 4 5" xfId="615"/>
    <cellStyle name="Ввод  3 4 5 2" xfId="616"/>
    <cellStyle name="Ввод  3 4 6" xfId="617"/>
    <cellStyle name="Ввод  3 4 6 2" xfId="618"/>
    <cellStyle name="Ввод  3 4 7" xfId="619"/>
    <cellStyle name="Ввод  3 4 7 2" xfId="620"/>
    <cellStyle name="Ввод  3 4 8" xfId="621"/>
    <cellStyle name="Ввод  3 5" xfId="622"/>
    <cellStyle name="Ввод  3 5 2" xfId="623"/>
    <cellStyle name="Ввод  3 5 2 2" xfId="624"/>
    <cellStyle name="Ввод  3 5 2 3" xfId="625"/>
    <cellStyle name="Ввод  3 5 3" xfId="626"/>
    <cellStyle name="Ввод  3 5 3 2" xfId="627"/>
    <cellStyle name="Ввод  3 5 4" xfId="628"/>
    <cellStyle name="Ввод  3 5 4 2" xfId="629"/>
    <cellStyle name="Ввод  3 5 5" xfId="630"/>
    <cellStyle name="Ввод  3 5 5 2" xfId="631"/>
    <cellStyle name="Ввод  3 5 6" xfId="632"/>
    <cellStyle name="Ввод  3 6" xfId="633"/>
    <cellStyle name="Ввод  3 6 2" xfId="634"/>
    <cellStyle name="Ввод  3 6 2 2" xfId="635"/>
    <cellStyle name="Ввод  3 6 2 2 2" xfId="636"/>
    <cellStyle name="Ввод  3 6 2 3" xfId="637"/>
    <cellStyle name="Ввод  3 6 3" xfId="638"/>
    <cellStyle name="Ввод  3 6 3 2" xfId="639"/>
    <cellStyle name="Ввод  3 6 3 3" xfId="640"/>
    <cellStyle name="Ввод  3 6 4" xfId="641"/>
    <cellStyle name="Ввод  3 7" xfId="642"/>
    <cellStyle name="Ввод  3 7 2" xfId="643"/>
    <cellStyle name="Ввод  3 7 3" xfId="644"/>
    <cellStyle name="Ввод  3 8" xfId="645"/>
    <cellStyle name="Ввод  3 8 2" xfId="646"/>
    <cellStyle name="Ввод  3 9" xfId="647"/>
    <cellStyle name="Ввод  3 9 2" xfId="648"/>
    <cellStyle name="Ввод  4" xfId="649"/>
    <cellStyle name="Ввод  4 2" xfId="650"/>
    <cellStyle name="Ввод  4 2 2" xfId="651"/>
    <cellStyle name="Ввод  4 2 2 2" xfId="652"/>
    <cellStyle name="Ввод  4 2 3" xfId="653"/>
    <cellStyle name="Ввод  4 2 4" xfId="654"/>
    <cellStyle name="Ввод  4 3" xfId="655"/>
    <cellStyle name="Ввод  4 3 2" xfId="656"/>
    <cellStyle name="Ввод  4 4" xfId="657"/>
    <cellStyle name="Ввод  4 4 2" xfId="658"/>
    <cellStyle name="Ввод  4 5" xfId="659"/>
    <cellStyle name="Відсотковий 2" xfId="660"/>
    <cellStyle name="Відсотковий 2 2" xfId="661"/>
    <cellStyle name="Вывод" xfId="662"/>
    <cellStyle name="Вывод 2" xfId="663"/>
    <cellStyle name="Вывод 2 10" xfId="664"/>
    <cellStyle name="Вывод 2 10 2" xfId="665"/>
    <cellStyle name="Вывод 2 10 3" xfId="666"/>
    <cellStyle name="Вывод 2 11" xfId="667"/>
    <cellStyle name="Вывод 2 2" xfId="668"/>
    <cellStyle name="Вывод 2 2 2" xfId="669"/>
    <cellStyle name="Вывод 2 2 2 10" xfId="670"/>
    <cellStyle name="Вывод 2 2 2 2" xfId="671"/>
    <cellStyle name="Вывод 2 2 2 2 2" xfId="672"/>
    <cellStyle name="Вывод 2 2 2 2 2 2" xfId="673"/>
    <cellStyle name="Вывод 2 2 2 2 2 3" xfId="674"/>
    <cellStyle name="Вывод 2 2 2 2 3" xfId="675"/>
    <cellStyle name="Вывод 2 2 2 2 3 2" xfId="676"/>
    <cellStyle name="Вывод 2 2 2 2 3 3" xfId="677"/>
    <cellStyle name="Вывод 2 2 2 2 4" xfId="678"/>
    <cellStyle name="Вывод 2 2 2 2 4 2" xfId="679"/>
    <cellStyle name="Вывод 2 2 2 2 5" xfId="680"/>
    <cellStyle name="Вывод 2 2 2 3" xfId="681"/>
    <cellStyle name="Вывод 2 2 2 3 2" xfId="682"/>
    <cellStyle name="Вывод 2 2 2 3 2 2" xfId="683"/>
    <cellStyle name="Вывод 2 2 2 3 3" xfId="684"/>
    <cellStyle name="Вывод 2 2 2 3 3 2" xfId="685"/>
    <cellStyle name="Вывод 2 2 2 3 4" xfId="686"/>
    <cellStyle name="Вывод 2 2 2 4" xfId="687"/>
    <cellStyle name="Вывод 2 2 2 4 2" xfId="688"/>
    <cellStyle name="Вывод 2 2 2 4 3" xfId="689"/>
    <cellStyle name="Вывод 2 2 2 5" xfId="690"/>
    <cellStyle name="Вывод 2 2 2 5 2" xfId="691"/>
    <cellStyle name="Вывод 2 2 2 6" xfId="692"/>
    <cellStyle name="Вывод 2 2 2 6 2" xfId="693"/>
    <cellStyle name="Вывод 2 2 2 7" xfId="694"/>
    <cellStyle name="Вывод 2 2 2 7 2" xfId="695"/>
    <cellStyle name="Вывод 2 2 2 8" xfId="696"/>
    <cellStyle name="Вывод 2 2 2 8 2" xfId="697"/>
    <cellStyle name="Вывод 2 2 2 9" xfId="698"/>
    <cellStyle name="Вывод 2 2 3" xfId="699"/>
    <cellStyle name="Вывод 2 2 3 2" xfId="700"/>
    <cellStyle name="Вывод 2 2 3 2 2" xfId="701"/>
    <cellStyle name="Вывод 2 2 3 2 2 2" xfId="702"/>
    <cellStyle name="Вывод 2 2 3 2 3" xfId="703"/>
    <cellStyle name="Вывод 2 2 3 2 4" xfId="704"/>
    <cellStyle name="Вывод 2 2 3 3" xfId="705"/>
    <cellStyle name="Вывод 2 2 3 3 2" xfId="706"/>
    <cellStyle name="Вывод 2 2 3 3 3" xfId="707"/>
    <cellStyle name="Вывод 2 2 3 4" xfId="708"/>
    <cellStyle name="Вывод 2 2 3 4 2" xfId="709"/>
    <cellStyle name="Вывод 2 2 3 5" xfId="710"/>
    <cellStyle name="Вывод 2 2 3 5 2" xfId="711"/>
    <cellStyle name="Вывод 2 2 3 6" xfId="712"/>
    <cellStyle name="Вывод 2 2 3 6 2" xfId="713"/>
    <cellStyle name="Вывод 2 2 3 7" xfId="714"/>
    <cellStyle name="Вывод 2 2 4" xfId="715"/>
    <cellStyle name="Вывод 2 2 4 2" xfId="716"/>
    <cellStyle name="Вывод 2 2 4 2 2" xfId="717"/>
    <cellStyle name="Вывод 2 2 4 3" xfId="718"/>
    <cellStyle name="Вывод 2 2 4 3 2" xfId="719"/>
    <cellStyle name="Вывод 2 2 4 4" xfId="720"/>
    <cellStyle name="Вывод 2 2 5" xfId="721"/>
    <cellStyle name="Вывод 2 2 5 2" xfId="722"/>
    <cellStyle name="Вывод 2 2 5 2 2" xfId="723"/>
    <cellStyle name="Вывод 2 2 5 3" xfId="724"/>
    <cellStyle name="Вывод 2 2 6" xfId="725"/>
    <cellStyle name="Вывод 2 2 6 2" xfId="726"/>
    <cellStyle name="Вывод 2 2 7" xfId="727"/>
    <cellStyle name="Вывод 2 2 7 2" xfId="728"/>
    <cellStyle name="Вывод 2 3" xfId="729"/>
    <cellStyle name="Вывод 2 3 2" xfId="730"/>
    <cellStyle name="Вывод 2 3 2 2" xfId="731"/>
    <cellStyle name="Вывод 2 3 2 2 2" xfId="732"/>
    <cellStyle name="Вывод 2 3 2 2 2 2" xfId="733"/>
    <cellStyle name="Вывод 2 3 2 2 3" xfId="734"/>
    <cellStyle name="Вывод 2 3 2 3" xfId="735"/>
    <cellStyle name="Вывод 2 3 2 3 2" xfId="736"/>
    <cellStyle name="Вывод 2 3 2 3 2 2" xfId="737"/>
    <cellStyle name="Вывод 2 3 2 3 3" xfId="738"/>
    <cellStyle name="Вывод 2 3 2 3 3 2" xfId="739"/>
    <cellStyle name="Вывод 2 3 2 3 4" xfId="740"/>
    <cellStyle name="Вывод 2 3 2 4" xfId="741"/>
    <cellStyle name="Вывод 2 3 2 4 2" xfId="742"/>
    <cellStyle name="Вывод 2 3 2 5" xfId="743"/>
    <cellStyle name="Вывод 2 3 2 5 2" xfId="744"/>
    <cellStyle name="Вывод 2 3 2 6" xfId="745"/>
    <cellStyle name="Вывод 2 3 2 6 2" xfId="746"/>
    <cellStyle name="Вывод 2 3 2 7" xfId="747"/>
    <cellStyle name="Вывод 2 3 3" xfId="748"/>
    <cellStyle name="Вывод 2 3 3 2" xfId="749"/>
    <cellStyle name="Вывод 2 3 3 2 2" xfId="750"/>
    <cellStyle name="Вывод 2 3 3 3" xfId="751"/>
    <cellStyle name="Вывод 2 3 4" xfId="752"/>
    <cellStyle name="Вывод 2 3 4 2" xfId="753"/>
    <cellStyle name="Вывод 2 3 4 2 2" xfId="754"/>
    <cellStyle name="Вывод 2 3 4 3" xfId="755"/>
    <cellStyle name="Вывод 2 3 4 3 2" xfId="756"/>
    <cellStyle name="Вывод 2 3 4 4" xfId="757"/>
    <cellStyle name="Вывод 2 3 5" xfId="758"/>
    <cellStyle name="Вывод 2 3 5 2" xfId="759"/>
    <cellStyle name="Вывод 2 3 5 2 2" xfId="760"/>
    <cellStyle name="Вывод 2 3 5 3" xfId="761"/>
    <cellStyle name="Вывод 2 3 6" xfId="762"/>
    <cellStyle name="Вывод 2 3 6 2" xfId="763"/>
    <cellStyle name="Вывод 2 3 7" xfId="764"/>
    <cellStyle name="Вывод 2 3 7 2" xfId="765"/>
    <cellStyle name="Вывод 2 4" xfId="766"/>
    <cellStyle name="Вывод 2 4 2" xfId="767"/>
    <cellStyle name="Вывод 2 4 2 2" xfId="768"/>
    <cellStyle name="Вывод 2 4 2 2 2" xfId="769"/>
    <cellStyle name="Вывод 2 4 2 3" xfId="770"/>
    <cellStyle name="Вывод 2 4 2 3 2" xfId="771"/>
    <cellStyle name="Вывод 2 4 2 4" xfId="772"/>
    <cellStyle name="Вывод 2 4 3" xfId="773"/>
    <cellStyle name="Вывод 2 4 3 2" xfId="774"/>
    <cellStyle name="Вывод 2 4 3 2 2" xfId="775"/>
    <cellStyle name="Вывод 2 4 3 2 3" xfId="776"/>
    <cellStyle name="Вывод 2 4 3 3" xfId="777"/>
    <cellStyle name="Вывод 2 4 4" xfId="778"/>
    <cellStyle name="Вывод 2 4 4 2" xfId="779"/>
    <cellStyle name="Вывод 2 4 4 2 2" xfId="780"/>
    <cellStyle name="Вывод 2 4 4 3" xfId="781"/>
    <cellStyle name="Вывод 2 4 5" xfId="782"/>
    <cellStyle name="Вывод 2 4 5 2" xfId="783"/>
    <cellStyle name="Вывод 2 4 5 3" xfId="784"/>
    <cellStyle name="Вывод 2 4 6" xfId="785"/>
    <cellStyle name="Вывод 2 4 6 2" xfId="786"/>
    <cellStyle name="Вывод 2 4 7" xfId="787"/>
    <cellStyle name="Вывод 2 4 7 2" xfId="788"/>
    <cellStyle name="Вывод 2 4 8" xfId="789"/>
    <cellStyle name="Вывод 2 5" xfId="790"/>
    <cellStyle name="Вывод 2 5 2" xfId="791"/>
    <cellStyle name="Вывод 2 5 2 2" xfId="792"/>
    <cellStyle name="Вывод 2 5 3" xfId="793"/>
    <cellStyle name="Вывод 2 5 4" xfId="794"/>
    <cellStyle name="Вывод 2 6" xfId="795"/>
    <cellStyle name="Вывод 2 6 2" xfId="796"/>
    <cellStyle name="Вывод 2 6 2 2" xfId="797"/>
    <cellStyle name="Вывод 2 6 2 3" xfId="798"/>
    <cellStyle name="Вывод 2 6 3" xfId="799"/>
    <cellStyle name="Вывод 2 6 3 2" xfId="800"/>
    <cellStyle name="Вывод 2 6 4" xfId="801"/>
    <cellStyle name="Вывод 2 7" xfId="802"/>
    <cellStyle name="Вывод 2 7 2" xfId="803"/>
    <cellStyle name="Вывод 2 7 2 2" xfId="804"/>
    <cellStyle name="Вывод 2 7 3" xfId="805"/>
    <cellStyle name="Вывод 2 8" xfId="806"/>
    <cellStyle name="Вывод 2 8 2" xfId="807"/>
    <cellStyle name="Вывод 2 9" xfId="808"/>
    <cellStyle name="Вывод 2 9 2" xfId="809"/>
    <cellStyle name="Вывод 3" xfId="810"/>
    <cellStyle name="Вывод 3 10" xfId="811"/>
    <cellStyle name="Вывод 3 10 2" xfId="812"/>
    <cellStyle name="Вывод 3 11" xfId="813"/>
    <cellStyle name="Вывод 3 2" xfId="814"/>
    <cellStyle name="Вывод 3 2 2" xfId="815"/>
    <cellStyle name="Вывод 3 2 2 2" xfId="816"/>
    <cellStyle name="Вывод 3 2 2 2 2" xfId="817"/>
    <cellStyle name="Вывод 3 2 2 2 2 2" xfId="818"/>
    <cellStyle name="Вывод 3 2 2 2 3" xfId="819"/>
    <cellStyle name="Вывод 3 2 2 2 4" xfId="820"/>
    <cellStyle name="Вывод 3 2 2 3" xfId="821"/>
    <cellStyle name="Вывод 3 2 2 3 2" xfId="822"/>
    <cellStyle name="Вывод 3 2 2 3 2 2" xfId="823"/>
    <cellStyle name="Вывод 3 2 2 3 2 3" xfId="824"/>
    <cellStyle name="Вывод 3 2 2 3 3" xfId="825"/>
    <cellStyle name="Вывод 3 2 2 3 3 2" xfId="826"/>
    <cellStyle name="Вывод 3 2 2 3 4" xfId="827"/>
    <cellStyle name="Вывод 3 2 2 4" xfId="828"/>
    <cellStyle name="Вывод 3 2 2 4 2" xfId="829"/>
    <cellStyle name="Вывод 3 2 2 4 3" xfId="830"/>
    <cellStyle name="Вывод 3 2 2 5" xfId="831"/>
    <cellStyle name="Вывод 3 2 2 5 2" xfId="832"/>
    <cellStyle name="Вывод 3 2 2 6" xfId="833"/>
    <cellStyle name="Вывод 3 2 2 6 2" xfId="834"/>
    <cellStyle name="Вывод 3 2 2 7" xfId="835"/>
    <cellStyle name="Вывод 3 2 3" xfId="836"/>
    <cellStyle name="Вывод 3 2 3 2" xfId="837"/>
    <cellStyle name="Вывод 3 2 3 2 2" xfId="838"/>
    <cellStyle name="Вывод 3 2 3 2 3" xfId="839"/>
    <cellStyle name="Вывод 3 2 3 3" xfId="840"/>
    <cellStyle name="Вывод 3 2 3 3 2" xfId="841"/>
    <cellStyle name="Вывод 3 2 3 4" xfId="842"/>
    <cellStyle name="Вывод 3 2 3 4 2" xfId="843"/>
    <cellStyle name="Вывод 3 2 3 5" xfId="844"/>
    <cellStyle name="Вывод 3 2 3 5 2" xfId="845"/>
    <cellStyle name="Вывод 3 2 3 6" xfId="846"/>
    <cellStyle name="Вывод 3 2 4" xfId="847"/>
    <cellStyle name="Вывод 3 2 4 2" xfId="848"/>
    <cellStyle name="Вывод 3 2 4 2 2" xfId="849"/>
    <cellStyle name="Вывод 3 2 4 2 3" xfId="850"/>
    <cellStyle name="Вывод 3 2 4 3" xfId="851"/>
    <cellStyle name="Вывод 3 2 4 3 2" xfId="852"/>
    <cellStyle name="Вывод 3 2 4 4" xfId="853"/>
    <cellStyle name="Вывод 3 2 5" xfId="854"/>
    <cellStyle name="Вывод 3 2 5 2" xfId="855"/>
    <cellStyle name="Вывод 3 2 5 2 2" xfId="856"/>
    <cellStyle name="Вывод 3 2 5 3" xfId="857"/>
    <cellStyle name="Вывод 3 2 6" xfId="858"/>
    <cellStyle name="Вывод 3 2 6 2" xfId="859"/>
    <cellStyle name="Вывод 3 2 7" xfId="860"/>
    <cellStyle name="Вывод 3 2 7 2" xfId="861"/>
    <cellStyle name="Вывод 3 2 8" xfId="862"/>
    <cellStyle name="Вывод 3 2 8 2" xfId="863"/>
    <cellStyle name="Вывод 3 2 9" xfId="864"/>
    <cellStyle name="Вывод 3 3" xfId="865"/>
    <cellStyle name="Вывод 3 3 2" xfId="866"/>
    <cellStyle name="Вывод 3 3 2 2" xfId="867"/>
    <cellStyle name="Вывод 3 3 2 2 2" xfId="868"/>
    <cellStyle name="Вывод 3 3 2 2 2 2" xfId="869"/>
    <cellStyle name="Вывод 3 3 2 2 3" xfId="870"/>
    <cellStyle name="Вывод 3 3 2 3" xfId="871"/>
    <cellStyle name="Вывод 3 3 2 3 2" xfId="872"/>
    <cellStyle name="Вывод 3 3 2 3 2 2" xfId="873"/>
    <cellStyle name="Вывод 3 3 2 3 3" xfId="874"/>
    <cellStyle name="Вывод 3 3 2 3 3 2" xfId="875"/>
    <cellStyle name="Вывод 3 3 2 3 4" xfId="876"/>
    <cellStyle name="Вывод 3 3 2 4" xfId="877"/>
    <cellStyle name="Вывод 3 3 2 4 2" xfId="878"/>
    <cellStyle name="Вывод 3 3 2 5" xfId="879"/>
    <cellStyle name="Вывод 3 3 2 5 2" xfId="880"/>
    <cellStyle name="Вывод 3 3 2 6" xfId="881"/>
    <cellStyle name="Вывод 3 3 2 6 2" xfId="882"/>
    <cellStyle name="Вывод 3 3 2 7" xfId="883"/>
    <cellStyle name="Вывод 3 3 3" xfId="884"/>
    <cellStyle name="Вывод 3 3 3 2" xfId="885"/>
    <cellStyle name="Вывод 3 3 3 2 2" xfId="886"/>
    <cellStyle name="Вывод 3 3 3 3" xfId="887"/>
    <cellStyle name="Вывод 3 3 3 4" xfId="888"/>
    <cellStyle name="Вывод 3 3 4" xfId="889"/>
    <cellStyle name="Вывод 3 3 4 2" xfId="890"/>
    <cellStyle name="Вывод 3 3 4 2 2" xfId="891"/>
    <cellStyle name="Вывод 3 3 4 2 3" xfId="892"/>
    <cellStyle name="Вывод 3 3 4 3" xfId="893"/>
    <cellStyle name="Вывод 3 3 4 3 2" xfId="894"/>
    <cellStyle name="Вывод 3 3 4 4" xfId="895"/>
    <cellStyle name="Вывод 3 3 5" xfId="896"/>
    <cellStyle name="Вывод 3 3 5 2" xfId="897"/>
    <cellStyle name="Вывод 3 3 5 2 2" xfId="898"/>
    <cellStyle name="Вывод 3 3 5 3" xfId="899"/>
    <cellStyle name="Вывод 3 3 5 4" xfId="900"/>
    <cellStyle name="Вывод 3 3 6" xfId="901"/>
    <cellStyle name="Вывод 3 3 6 2" xfId="902"/>
    <cellStyle name="Вывод 3 4" xfId="903"/>
    <cellStyle name="Вывод 3 4 2" xfId="904"/>
    <cellStyle name="Вывод 3 4 2 2" xfId="905"/>
    <cellStyle name="Вывод 3 4 2 2 2" xfId="906"/>
    <cellStyle name="Вывод 3 4 2 3" xfId="907"/>
    <cellStyle name="Вывод 3 4 2 3 2" xfId="908"/>
    <cellStyle name="Вывод 3 4 2 4" xfId="909"/>
    <cellStyle name="Вывод 3 4 3" xfId="910"/>
    <cellStyle name="Вывод 3 4 3 2" xfId="911"/>
    <cellStyle name="Вывод 3 4 3 2 2" xfId="912"/>
    <cellStyle name="Вывод 3 4 4" xfId="913"/>
    <cellStyle name="Вывод 3 4 4 2" xfId="914"/>
    <cellStyle name="Вывод 3 4 4 2 2" xfId="915"/>
    <cellStyle name="Вывод 3 4 4 3" xfId="916"/>
    <cellStyle name="Вывод 3 4 5" xfId="917"/>
    <cellStyle name="Вывод 3 4 5 2" xfId="918"/>
    <cellStyle name="Вывод 3 4 6" xfId="919"/>
    <cellStyle name="Вывод 3 4 6 2" xfId="920"/>
    <cellStyle name="Вывод 3 4 7" xfId="921"/>
    <cellStyle name="Вывод 3 4 7 2" xfId="922"/>
    <cellStyle name="Вывод 3 4 8" xfId="923"/>
    <cellStyle name="Вывод 3 5" xfId="924"/>
    <cellStyle name="Вывод 3 5 2" xfId="925"/>
    <cellStyle name="Вывод 3 5 2 2" xfId="926"/>
    <cellStyle name="Вывод 3 5 2 3" xfId="927"/>
    <cellStyle name="Вывод 3 5 3" xfId="928"/>
    <cellStyle name="Вывод 3 5 3 2" xfId="929"/>
    <cellStyle name="Вывод 3 5 4" xfId="930"/>
    <cellStyle name="Вывод 3 5 4 2" xfId="931"/>
    <cellStyle name="Вывод 3 5 5" xfId="932"/>
    <cellStyle name="Вывод 3 5 5 2" xfId="933"/>
    <cellStyle name="Вывод 3 5 6" xfId="934"/>
    <cellStyle name="Вывод 3 6" xfId="935"/>
    <cellStyle name="Вывод 3 6 2" xfId="936"/>
    <cellStyle name="Вывод 3 6 2 2" xfId="937"/>
    <cellStyle name="Вывод 3 6 2 2 2" xfId="938"/>
    <cellStyle name="Вывод 3 6 2 3" xfId="939"/>
    <cellStyle name="Вывод 3 6 3" xfId="940"/>
    <cellStyle name="Вывод 3 6 3 2" xfId="941"/>
    <cellStyle name="Вывод 3 6 3 3" xfId="942"/>
    <cellStyle name="Вывод 3 6 4" xfId="943"/>
    <cellStyle name="Вывод 3 7" xfId="944"/>
    <cellStyle name="Вывод 3 7 2" xfId="945"/>
    <cellStyle name="Вывод 3 7 2 2" xfId="946"/>
    <cellStyle name="Вывод 3 7 2 3" xfId="947"/>
    <cellStyle name="Вывод 3 7 3" xfId="948"/>
    <cellStyle name="Вывод 3 8" xfId="949"/>
    <cellStyle name="Вывод 3 8 2" xfId="950"/>
    <cellStyle name="Вывод 3 9" xfId="951"/>
    <cellStyle name="Вывод 3 9 2" xfId="952"/>
    <cellStyle name="Вывод 4" xfId="953"/>
    <cellStyle name="Вывод 4 2" xfId="954"/>
    <cellStyle name="Вывод 4 2 2" xfId="955"/>
    <cellStyle name="Вывод 4 2 2 2" xfId="956"/>
    <cellStyle name="Вывод 4 2 3" xfId="957"/>
    <cellStyle name="Вывод 4 2 4" xfId="958"/>
    <cellStyle name="Вывод 4 3" xfId="959"/>
    <cellStyle name="Вывод 4 3 2" xfId="960"/>
    <cellStyle name="Вывод 4 4" xfId="961"/>
    <cellStyle name="Вывод 4 4 2" xfId="962"/>
    <cellStyle name="Вывод 4 5" xfId="963"/>
    <cellStyle name="Вычисление" xfId="964"/>
    <cellStyle name="Вычисление 2" xfId="965"/>
    <cellStyle name="Вычисление 2 10" xfId="966"/>
    <cellStyle name="Вычисление 2 10 2" xfId="967"/>
    <cellStyle name="Вычисление 2 10 3" xfId="968"/>
    <cellStyle name="Вычисление 2 11" xfId="969"/>
    <cellStyle name="Вычисление 2 2" xfId="970"/>
    <cellStyle name="Вычисление 2 2 2" xfId="971"/>
    <cellStyle name="Вычисление 2 2 2 10" xfId="972"/>
    <cellStyle name="Вычисление 2 2 2 2" xfId="973"/>
    <cellStyle name="Вычисление 2 2 2 2 2" xfId="974"/>
    <cellStyle name="Вычисление 2 2 2 2 2 2" xfId="975"/>
    <cellStyle name="Вычисление 2 2 2 2 2 3" xfId="976"/>
    <cellStyle name="Вычисление 2 2 2 2 3" xfId="977"/>
    <cellStyle name="Вычисление 2 2 2 2 3 2" xfId="978"/>
    <cellStyle name="Вычисление 2 2 2 2 3 3" xfId="979"/>
    <cellStyle name="Вычисление 2 2 2 2 4" xfId="980"/>
    <cellStyle name="Вычисление 2 2 2 2 4 2" xfId="981"/>
    <cellStyle name="Вычисление 2 2 2 2 5" xfId="982"/>
    <cellStyle name="Вычисление 2 2 2 3" xfId="983"/>
    <cellStyle name="Вычисление 2 2 2 3 2" xfId="984"/>
    <cellStyle name="Вычисление 2 2 2 3 2 2" xfId="985"/>
    <cellStyle name="Вычисление 2 2 2 3 3" xfId="986"/>
    <cellStyle name="Вычисление 2 2 2 3 3 2" xfId="987"/>
    <cellStyle name="Вычисление 2 2 2 3 4" xfId="988"/>
    <cellStyle name="Вычисление 2 2 2 4" xfId="989"/>
    <cellStyle name="Вычисление 2 2 2 4 2" xfId="990"/>
    <cellStyle name="Вычисление 2 2 2 4 3" xfId="991"/>
    <cellStyle name="Вычисление 2 2 2 5" xfId="992"/>
    <cellStyle name="Вычисление 2 2 2 5 2" xfId="993"/>
    <cellStyle name="Вычисление 2 2 2 6" xfId="994"/>
    <cellStyle name="Вычисление 2 2 2 6 2" xfId="995"/>
    <cellStyle name="Вычисление 2 2 2 7" xfId="996"/>
    <cellStyle name="Вычисление 2 2 2 7 2" xfId="997"/>
    <cellStyle name="Вычисление 2 2 2 8" xfId="998"/>
    <cellStyle name="Вычисление 2 2 2 8 2" xfId="999"/>
    <cellStyle name="Вычисление 2 2 2 9" xfId="1000"/>
    <cellStyle name="Вычисление 2 2 3" xfId="1001"/>
    <cellStyle name="Вычисление 2 2 3 10" xfId="1002"/>
    <cellStyle name="Вычисление 2 2 3 11" xfId="1003"/>
    <cellStyle name="Вычисление 2 2 3 2" xfId="1004"/>
    <cellStyle name="Вычисление 2 2 3 2 2" xfId="1005"/>
    <cellStyle name="Вычисление 2 2 3 2 2 2" xfId="1006"/>
    <cellStyle name="Вычисление 2 2 3 2 2 2 2" xfId="1007"/>
    <cellStyle name="Вычисление 2 2 3 2 2 3" xfId="1008"/>
    <cellStyle name="Вычисление 2 2 3 2 3" xfId="1009"/>
    <cellStyle name="Вычисление 2 2 3 2 3 2" xfId="1010"/>
    <cellStyle name="Вычисление 2 2 3 2 3 3" xfId="1011"/>
    <cellStyle name="Вычисление 2 2 3 2 4" xfId="1012"/>
    <cellStyle name="Вычисление 2 2 3 3" xfId="1013"/>
    <cellStyle name="Вычисление 2 2 3 3 2" xfId="1014"/>
    <cellStyle name="Вычисление 2 2 3 3 2 2" xfId="1015"/>
    <cellStyle name="Вычисление 2 2 3 3 3" xfId="1016"/>
    <cellStyle name="Вычисление 2 2 3 3 4" xfId="1017"/>
    <cellStyle name="Вычисление 2 2 3 4" xfId="1018"/>
    <cellStyle name="Вычисление 2 2 3 4 2" xfId="1019"/>
    <cellStyle name="Вычисление 2 2 3 4 2 2" xfId="1020"/>
    <cellStyle name="Вычисление 2 2 3 4 2 3" xfId="1021"/>
    <cellStyle name="Вычисление 2 2 3 4 3" xfId="1022"/>
    <cellStyle name="Вычисление 2 2 3 5" xfId="1023"/>
    <cellStyle name="Вычисление 2 2 3 5 2" xfId="1024"/>
    <cellStyle name="Вычисление 2 2 3 6" xfId="1025"/>
    <cellStyle name="Вычисление 2 2 3 6 2" xfId="1026"/>
    <cellStyle name="Вычисление 2 2 3 7" xfId="1027"/>
    <cellStyle name="Вычисление 2 2 3 7 2" xfId="1028"/>
    <cellStyle name="Вычисление 2 2 3 8" xfId="1029"/>
    <cellStyle name="Вычисление 2 2 3 8 2" xfId="1030"/>
    <cellStyle name="Вычисление 2 2 3 9" xfId="1031"/>
    <cellStyle name="Вычисление 2 2 3 9 2" xfId="1032"/>
    <cellStyle name="Вычисление 2 2 4" xfId="1033"/>
    <cellStyle name="Вычисление 2 2 4 2" xfId="1034"/>
    <cellStyle name="Вычисление 2 2 4 2 2" xfId="1035"/>
    <cellStyle name="Вычисление 2 2 4 3" xfId="1036"/>
    <cellStyle name="Вычисление 2 2 4 4" xfId="1037"/>
    <cellStyle name="Вычисление 2 2 5" xfId="1038"/>
    <cellStyle name="Вычисление 2 2 5 2" xfId="1039"/>
    <cellStyle name="Вычисление 2 2 5 2 2" xfId="1040"/>
    <cellStyle name="Вычисление 2 2 5 3" xfId="1041"/>
    <cellStyle name="Вычисление 2 2 5 3 2" xfId="1042"/>
    <cellStyle name="Вычисление 2 2 5 4" xfId="1043"/>
    <cellStyle name="Вычисление 2 2 6" xfId="1044"/>
    <cellStyle name="Вычисление 2 2 6 2" xfId="1045"/>
    <cellStyle name="Вычисление 2 2 6 2 2" xfId="1046"/>
    <cellStyle name="Вычисление 2 2 6 3" xfId="1047"/>
    <cellStyle name="Вычисление 2 2 7" xfId="1048"/>
    <cellStyle name="Вычисление 2 2 7 2" xfId="1049"/>
    <cellStyle name="Вычисление 2 2 8" xfId="1050"/>
    <cellStyle name="Вычисление 2 2 8 2" xfId="1051"/>
    <cellStyle name="Вычисление 2 3" xfId="1052"/>
    <cellStyle name="Вычисление 2 3 2" xfId="1053"/>
    <cellStyle name="Вычисление 2 3 2 2" xfId="1054"/>
    <cellStyle name="Вычисление 2 3 2 2 2" xfId="1055"/>
    <cellStyle name="Вычисление 2 3 2 2 2 2" xfId="1056"/>
    <cellStyle name="Вычисление 2 3 2 2 3" xfId="1057"/>
    <cellStyle name="Вычисление 2 3 2 3" xfId="1058"/>
    <cellStyle name="Вычисление 2 3 2 3 2" xfId="1059"/>
    <cellStyle name="Вычисление 2 3 2 3 2 2" xfId="1060"/>
    <cellStyle name="Вычисление 2 3 2 3 3" xfId="1061"/>
    <cellStyle name="Вычисление 2 3 2 3 3 2" xfId="1062"/>
    <cellStyle name="Вычисление 2 3 2 3 4" xfId="1063"/>
    <cellStyle name="Вычисление 2 3 2 4" xfId="1064"/>
    <cellStyle name="Вычисление 2 3 2 4 2" xfId="1065"/>
    <cellStyle name="Вычисление 2 3 2 5" xfId="1066"/>
    <cellStyle name="Вычисление 2 3 2 5 2" xfId="1067"/>
    <cellStyle name="Вычисление 2 3 2 6" xfId="1068"/>
    <cellStyle name="Вычисление 2 3 2 6 2" xfId="1069"/>
    <cellStyle name="Вычисление 2 3 2 7" xfId="1070"/>
    <cellStyle name="Вычисление 2 3 3" xfId="1071"/>
    <cellStyle name="Вычисление 2 3 3 2" xfId="1072"/>
    <cellStyle name="Вычисление 2 3 3 2 2" xfId="1073"/>
    <cellStyle name="Вычисление 2 3 3 2 2 2" xfId="1074"/>
    <cellStyle name="Вычисление 2 3 3 2 3" xfId="1075"/>
    <cellStyle name="Вычисление 2 3 3 2 3 2" xfId="1076"/>
    <cellStyle name="Вычисление 2 3 3 2 4" xfId="1077"/>
    <cellStyle name="Вычисление 2 3 3 3" xfId="1078"/>
    <cellStyle name="Вычисление 2 3 3 3 2" xfId="1079"/>
    <cellStyle name="Вычисление 2 3 3 3 2 2" xfId="1080"/>
    <cellStyle name="Вычисление 2 3 3 4" xfId="1081"/>
    <cellStyle name="Вычисление 2 3 3 4 2" xfId="1082"/>
    <cellStyle name="Вычисление 2 3 3 4 2 2" xfId="1083"/>
    <cellStyle name="Вычисление 2 3 3 4 3" xfId="1084"/>
    <cellStyle name="Вычисление 2 3 3 5" xfId="1085"/>
    <cellStyle name="Вычисление 2 3 3 5 2" xfId="1086"/>
    <cellStyle name="Вычисление 2 3 3 6" xfId="1087"/>
    <cellStyle name="Вычисление 2 3 3 6 2" xfId="1088"/>
    <cellStyle name="Вычисление 2 3 3 7" xfId="1089"/>
    <cellStyle name="Вычисление 2 3 3 7 2" xfId="1090"/>
    <cellStyle name="Вычисление 2 3 3 8" xfId="1091"/>
    <cellStyle name="Вычисление 2 3 4" xfId="1092"/>
    <cellStyle name="Вычисление 2 3 4 2" xfId="1093"/>
    <cellStyle name="Вычисление 2 3 4 2 2" xfId="1094"/>
    <cellStyle name="Вычисление 2 3 4 3" xfId="1095"/>
    <cellStyle name="Вычисление 2 3 5" xfId="1096"/>
    <cellStyle name="Вычисление 2 3 5 2" xfId="1097"/>
    <cellStyle name="Вычисление 2 3 5 2 2" xfId="1098"/>
    <cellStyle name="Вычисление 2 3 5 3" xfId="1099"/>
    <cellStyle name="Вычисление 2 3 5 3 2" xfId="1100"/>
    <cellStyle name="Вычисление 2 3 5 4" xfId="1101"/>
    <cellStyle name="Вычисление 2 3 6" xfId="1102"/>
    <cellStyle name="Вычисление 2 3 6 2" xfId="1103"/>
    <cellStyle name="Вычисление 2 3 6 2 2" xfId="1104"/>
    <cellStyle name="Вычисление 2 3 6 3" xfId="1105"/>
    <cellStyle name="Вычисление 2 3 7" xfId="1106"/>
    <cellStyle name="Вычисление 2 3 7 2" xfId="1107"/>
    <cellStyle name="Вычисление 2 3 8" xfId="1108"/>
    <cellStyle name="Вычисление 2 3 8 2" xfId="1109"/>
    <cellStyle name="Вычисление 2 4" xfId="1110"/>
    <cellStyle name="Вычисление 2 4 2" xfId="1111"/>
    <cellStyle name="Вычисление 2 4 2 2" xfId="1112"/>
    <cellStyle name="Вычисление 2 4 2 2 2" xfId="1113"/>
    <cellStyle name="Вычисление 2 4 2 3" xfId="1114"/>
    <cellStyle name="Вычисление 2 4 2 3 2" xfId="1115"/>
    <cellStyle name="Вычисление 2 4 2 4" xfId="1116"/>
    <cellStyle name="Вычисление 2 4 3" xfId="1117"/>
    <cellStyle name="Вычисление 2 4 3 2" xfId="1118"/>
    <cellStyle name="Вычисление 2 4 3 2 2" xfId="1119"/>
    <cellStyle name="Вычисление 2 4 3 2 3" xfId="1120"/>
    <cellStyle name="Вычисление 2 4 3 3" xfId="1121"/>
    <cellStyle name="Вычисление 2 4 4" xfId="1122"/>
    <cellStyle name="Вычисление 2 4 4 2" xfId="1123"/>
    <cellStyle name="Вычисление 2 4 4 2 2" xfId="1124"/>
    <cellStyle name="Вычисление 2 4 4 3" xfId="1125"/>
    <cellStyle name="Вычисление 2 4 5" xfId="1126"/>
    <cellStyle name="Вычисление 2 4 5 2" xfId="1127"/>
    <cellStyle name="Вычисление 2 4 5 3" xfId="1128"/>
    <cellStyle name="Вычисление 2 4 6" xfId="1129"/>
    <cellStyle name="Вычисление 2 4 6 2" xfId="1130"/>
    <cellStyle name="Вычисление 2 4 7" xfId="1131"/>
    <cellStyle name="Вычисление 2 4 7 2" xfId="1132"/>
    <cellStyle name="Вычисление 2 4 8" xfId="1133"/>
    <cellStyle name="Вычисление 2 5" xfId="1134"/>
    <cellStyle name="Вычисление 2 5 2" xfId="1135"/>
    <cellStyle name="Вычисление 2 5 2 2" xfId="1136"/>
    <cellStyle name="Вычисление 2 5 3" xfId="1137"/>
    <cellStyle name="Вычисление 2 5 4" xfId="1138"/>
    <cellStyle name="Вычисление 2 6" xfId="1139"/>
    <cellStyle name="Вычисление 2 6 2" xfId="1140"/>
    <cellStyle name="Вычисление 2 6 2 2" xfId="1141"/>
    <cellStyle name="Вычисление 2 6 2 3" xfId="1142"/>
    <cellStyle name="Вычисление 2 6 3" xfId="1143"/>
    <cellStyle name="Вычисление 2 6 3 2" xfId="1144"/>
    <cellStyle name="Вычисление 2 6 4" xfId="1145"/>
    <cellStyle name="Вычисление 2 7" xfId="1146"/>
    <cellStyle name="Вычисление 2 7 2" xfId="1147"/>
    <cellStyle name="Вычисление 2 8" xfId="1148"/>
    <cellStyle name="Вычисление 2 8 2" xfId="1149"/>
    <cellStyle name="Вычисление 2 9" xfId="1150"/>
    <cellStyle name="Вычисление 2 9 2" xfId="1151"/>
    <cellStyle name="Вычисление 3" xfId="1152"/>
    <cellStyle name="Вычисление 3 10" xfId="1153"/>
    <cellStyle name="Вычисление 3 10 2" xfId="1154"/>
    <cellStyle name="Вычисление 3 11" xfId="1155"/>
    <cellStyle name="Вычисление 3 11 2" xfId="1156"/>
    <cellStyle name="Вычисление 3 12" xfId="1157"/>
    <cellStyle name="Вычисление 3 2" xfId="1158"/>
    <cellStyle name="Вычисление 3 2 10" xfId="1159"/>
    <cellStyle name="Вычисление 3 2 10 2" xfId="1160"/>
    <cellStyle name="Вычисление 3 2 11" xfId="1161"/>
    <cellStyle name="Вычисление 3 2 2" xfId="1162"/>
    <cellStyle name="Вычисление 3 2 2 2" xfId="1163"/>
    <cellStyle name="Вычисление 3 2 2 2 2" xfId="1164"/>
    <cellStyle name="Вычисление 3 2 2 2 2 2" xfId="1165"/>
    <cellStyle name="Вычисление 3 2 2 2 3" xfId="1166"/>
    <cellStyle name="Вычисление 3 2 2 2 4" xfId="1167"/>
    <cellStyle name="Вычисление 3 2 2 3" xfId="1168"/>
    <cellStyle name="Вычисление 3 2 2 3 2" xfId="1169"/>
    <cellStyle name="Вычисление 3 2 2 3 2 2" xfId="1170"/>
    <cellStyle name="Вычисление 3 2 2 3 2 3" xfId="1171"/>
    <cellStyle name="Вычисление 3 2 2 3 3" xfId="1172"/>
    <cellStyle name="Вычисление 3 2 2 3 3 2" xfId="1173"/>
    <cellStyle name="Вычисление 3 2 2 3 4" xfId="1174"/>
    <cellStyle name="Вычисление 3 2 2 4" xfId="1175"/>
    <cellStyle name="Вычисление 3 2 2 4 2" xfId="1176"/>
    <cellStyle name="Вычисление 3 2 2 4 3" xfId="1177"/>
    <cellStyle name="Вычисление 3 2 2 5" xfId="1178"/>
    <cellStyle name="Вычисление 3 2 2 5 2" xfId="1179"/>
    <cellStyle name="Вычисление 3 2 2 6" xfId="1180"/>
    <cellStyle name="Вычисление 3 2 2 6 2" xfId="1181"/>
    <cellStyle name="Вычисление 3 2 2 7" xfId="1182"/>
    <cellStyle name="Вычисление 3 2 3" xfId="1183"/>
    <cellStyle name="Вычисление 3 2 3 2" xfId="1184"/>
    <cellStyle name="Вычисление 3 2 3 2 2" xfId="1185"/>
    <cellStyle name="Вычисление 3 2 3 2 2 2" xfId="1186"/>
    <cellStyle name="Вычисление 3 2 3 2 3" xfId="1187"/>
    <cellStyle name="Вычисление 3 2 3 2 3 2" xfId="1188"/>
    <cellStyle name="Вычисление 3 2 3 2 4" xfId="1189"/>
    <cellStyle name="Вычисление 3 2 3 3" xfId="1190"/>
    <cellStyle name="Вычисление 3 2 3 3 2" xfId="1191"/>
    <cellStyle name="Вычисление 3 2 3 3 2 2" xfId="1192"/>
    <cellStyle name="Вычисление 3 2 3 4" xfId="1193"/>
    <cellStyle name="Вычисление 3 2 3 4 2" xfId="1194"/>
    <cellStyle name="Вычисление 3 2 3 4 2 2" xfId="1195"/>
    <cellStyle name="Вычисление 3 2 3 4 3" xfId="1196"/>
    <cellStyle name="Вычисление 3 2 3 5" xfId="1197"/>
    <cellStyle name="Вычисление 3 2 3 5 2" xfId="1198"/>
    <cellStyle name="Вычисление 3 2 3 6" xfId="1199"/>
    <cellStyle name="Вычисление 3 2 3 6 2" xfId="1200"/>
    <cellStyle name="Вычисление 3 2 3 7" xfId="1201"/>
    <cellStyle name="Вычисление 3 2 3 7 2" xfId="1202"/>
    <cellStyle name="Вычисление 3 2 3 8" xfId="1203"/>
    <cellStyle name="Вычисление 3 2 4" xfId="1204"/>
    <cellStyle name="Вычисление 3 2 4 2" xfId="1205"/>
    <cellStyle name="Вычисление 3 2 4 2 2" xfId="1206"/>
    <cellStyle name="Вычисление 3 2 4 2 3" xfId="1207"/>
    <cellStyle name="Вычисление 3 2 4 3" xfId="1208"/>
    <cellStyle name="Вычисление 3 2 4 3 2" xfId="1209"/>
    <cellStyle name="Вычисление 3 2 4 4" xfId="1210"/>
    <cellStyle name="Вычисление 3 2 4 4 2" xfId="1211"/>
    <cellStyle name="Вычисление 3 2 4 5" xfId="1212"/>
    <cellStyle name="Вычисление 3 2 4 5 2" xfId="1213"/>
    <cellStyle name="Вычисление 3 2 4 6" xfId="1214"/>
    <cellStyle name="Вычисление 3 2 5" xfId="1215"/>
    <cellStyle name="Вычисление 3 2 5 2" xfId="1216"/>
    <cellStyle name="Вычисление 3 2 5 2 2" xfId="1217"/>
    <cellStyle name="Вычисление 3 2 5 2 3" xfId="1218"/>
    <cellStyle name="Вычисление 3 2 5 3" xfId="1219"/>
    <cellStyle name="Вычисление 3 2 5 3 2" xfId="1220"/>
    <cellStyle name="Вычисление 3 2 5 4" xfId="1221"/>
    <cellStyle name="Вычисление 3 2 6" xfId="1222"/>
    <cellStyle name="Вычисление 3 2 6 2" xfId="1223"/>
    <cellStyle name="Вычисление 3 2 6 2 2" xfId="1224"/>
    <cellStyle name="Вычисление 3 2 6 3" xfId="1225"/>
    <cellStyle name="Вычисление 3 2 7" xfId="1226"/>
    <cellStyle name="Вычисление 3 2 7 2" xfId="1227"/>
    <cellStyle name="Вычисление 3 2 8" xfId="1228"/>
    <cellStyle name="Вычисление 3 2 8 2" xfId="1229"/>
    <cellStyle name="Вычисление 3 2 9" xfId="1230"/>
    <cellStyle name="Вычисление 3 2 9 2" xfId="1231"/>
    <cellStyle name="Вычисление 3 3" xfId="1232"/>
    <cellStyle name="Вычисление 3 3 2" xfId="1233"/>
    <cellStyle name="Вычисление 3 3 2 2" xfId="1234"/>
    <cellStyle name="Вычисление 3 3 2 2 2" xfId="1235"/>
    <cellStyle name="Вычисление 3 3 2 2 2 2" xfId="1236"/>
    <cellStyle name="Вычисление 3 3 2 2 3" xfId="1237"/>
    <cellStyle name="Вычисление 3 3 2 3" xfId="1238"/>
    <cellStyle name="Вычисление 3 3 2 3 2" xfId="1239"/>
    <cellStyle name="Вычисление 3 3 2 3 2 2" xfId="1240"/>
    <cellStyle name="Вычисление 3 3 2 3 3" xfId="1241"/>
    <cellStyle name="Вычисление 3 3 2 3 3 2" xfId="1242"/>
    <cellStyle name="Вычисление 3 3 2 3 4" xfId="1243"/>
    <cellStyle name="Вычисление 3 3 2 4" xfId="1244"/>
    <cellStyle name="Вычисление 3 3 2 4 2" xfId="1245"/>
    <cellStyle name="Вычисление 3 3 2 5" xfId="1246"/>
    <cellStyle name="Вычисление 3 3 2 5 2" xfId="1247"/>
    <cellStyle name="Вычисление 3 3 2 6" xfId="1248"/>
    <cellStyle name="Вычисление 3 3 2 6 2" xfId="1249"/>
    <cellStyle name="Вычисление 3 3 2 7" xfId="1250"/>
    <cellStyle name="Вычисление 3 3 3" xfId="1251"/>
    <cellStyle name="Вычисление 3 3 3 2" xfId="1252"/>
    <cellStyle name="Вычисление 3 3 3 2 2" xfId="1253"/>
    <cellStyle name="Вычисление 3 3 3 2 2 2" xfId="1254"/>
    <cellStyle name="Вычисление 3 3 3 2 3" xfId="1255"/>
    <cellStyle name="Вычисление 3 3 3 2 3 2" xfId="1256"/>
    <cellStyle name="Вычисление 3 3 3 2 4" xfId="1257"/>
    <cellStyle name="Вычисление 3 3 3 3" xfId="1258"/>
    <cellStyle name="Вычисление 3 3 3 3 2" xfId="1259"/>
    <cellStyle name="Вычисление 3 3 3 3 2 2" xfId="1260"/>
    <cellStyle name="Вычисление 3 3 3 4" xfId="1261"/>
    <cellStyle name="Вычисление 3 3 3 4 2" xfId="1262"/>
    <cellStyle name="Вычисление 3 3 3 4 2 2" xfId="1263"/>
    <cellStyle name="Вычисление 3 3 3 4 3" xfId="1264"/>
    <cellStyle name="Вычисление 3 3 3 5" xfId="1265"/>
    <cellStyle name="Вычисление 3 3 3 5 2" xfId="1266"/>
    <cellStyle name="Вычисление 3 3 3 6" xfId="1267"/>
    <cellStyle name="Вычисление 3 3 3 6 2" xfId="1268"/>
    <cellStyle name="Вычисление 3 3 3 7" xfId="1269"/>
    <cellStyle name="Вычисление 3 3 3 7 2" xfId="1270"/>
    <cellStyle name="Вычисление 3 3 3 8" xfId="1271"/>
    <cellStyle name="Вычисление 3 3 4" xfId="1272"/>
    <cellStyle name="Вычисление 3 3 4 2" xfId="1273"/>
    <cellStyle name="Вычисление 3 3 4 2 2" xfId="1274"/>
    <cellStyle name="Вычисление 3 3 4 3" xfId="1275"/>
    <cellStyle name="Вычисление 3 3 4 4" xfId="1276"/>
    <cellStyle name="Вычисление 3 3 5" xfId="1277"/>
    <cellStyle name="Вычисление 3 3 5 2" xfId="1278"/>
    <cellStyle name="Вычисление 3 3 5 2 2" xfId="1279"/>
    <cellStyle name="Вычисление 3 3 5 2 3" xfId="1280"/>
    <cellStyle name="Вычисление 3 3 5 3" xfId="1281"/>
    <cellStyle name="Вычисление 3 3 5 3 2" xfId="1282"/>
    <cellStyle name="Вычисление 3 3 5 4" xfId="1283"/>
    <cellStyle name="Вычисление 3 3 6" xfId="1284"/>
    <cellStyle name="Вычисление 3 3 6 2" xfId="1285"/>
    <cellStyle name="Вычисление 3 3 6 2 2" xfId="1286"/>
    <cellStyle name="Вычисление 3 3 6 3" xfId="1287"/>
    <cellStyle name="Вычисление 3 3 6 4" xfId="1288"/>
    <cellStyle name="Вычисление 3 3 7" xfId="1289"/>
    <cellStyle name="Вычисление 3 3 7 2" xfId="1290"/>
    <cellStyle name="Вычисление 3 3 8" xfId="1291"/>
    <cellStyle name="Вычисление 3 3 8 2" xfId="1292"/>
    <cellStyle name="Вычисление 3 4" xfId="1293"/>
    <cellStyle name="Вычисление 3 4 2" xfId="1294"/>
    <cellStyle name="Вычисление 3 4 2 2" xfId="1295"/>
    <cellStyle name="Вычисление 3 4 2 2 2" xfId="1296"/>
    <cellStyle name="Вычисление 3 4 2 3" xfId="1297"/>
    <cellStyle name="Вычисление 3 4 2 3 2" xfId="1298"/>
    <cellStyle name="Вычисление 3 4 2 4" xfId="1299"/>
    <cellStyle name="Вычисление 3 4 3" xfId="1300"/>
    <cellStyle name="Вычисление 3 4 3 2" xfId="1301"/>
    <cellStyle name="Вычисление 3 4 3 2 2" xfId="1302"/>
    <cellStyle name="Вычисление 3 4 4" xfId="1303"/>
    <cellStyle name="Вычисление 3 4 4 2" xfId="1304"/>
    <cellStyle name="Вычисление 3 4 4 2 2" xfId="1305"/>
    <cellStyle name="Вычисление 3 4 4 3" xfId="1306"/>
    <cellStyle name="Вычисление 3 4 5" xfId="1307"/>
    <cellStyle name="Вычисление 3 4 5 2" xfId="1308"/>
    <cellStyle name="Вычисление 3 4 6" xfId="1309"/>
    <cellStyle name="Вычисление 3 4 6 2" xfId="1310"/>
    <cellStyle name="Вычисление 3 4 7" xfId="1311"/>
    <cellStyle name="Вычисление 3 4 7 2" xfId="1312"/>
    <cellStyle name="Вычисление 3 4 8" xfId="1313"/>
    <cellStyle name="Вычисление 3 5" xfId="1314"/>
    <cellStyle name="Вычисление 3 5 2" xfId="1315"/>
    <cellStyle name="Вычисление 3 5 2 2" xfId="1316"/>
    <cellStyle name="Вычисление 3 5 2 3" xfId="1317"/>
    <cellStyle name="Вычисление 3 5 3" xfId="1318"/>
    <cellStyle name="Вычисление 3 5 3 2" xfId="1319"/>
    <cellStyle name="Вычисление 3 5 4" xfId="1320"/>
    <cellStyle name="Вычисление 3 5 4 2" xfId="1321"/>
    <cellStyle name="Вычисление 3 5 5" xfId="1322"/>
    <cellStyle name="Вычисление 3 5 5 2" xfId="1323"/>
    <cellStyle name="Вычисление 3 5 6" xfId="1324"/>
    <cellStyle name="Вычисление 3 6" xfId="1325"/>
    <cellStyle name="Вычисление 3 6 2" xfId="1326"/>
    <cellStyle name="Вычисление 3 6 2 2" xfId="1327"/>
    <cellStyle name="Вычисление 3 6 2 2 2" xfId="1328"/>
    <cellStyle name="Вычисление 3 6 2 3" xfId="1329"/>
    <cellStyle name="Вычисление 3 6 3" xfId="1330"/>
    <cellStyle name="Вычисление 3 6 3 2" xfId="1331"/>
    <cellStyle name="Вычисление 3 6 3 3" xfId="1332"/>
    <cellStyle name="Вычисление 3 6 4" xfId="1333"/>
    <cellStyle name="Вычисление 3 7" xfId="1334"/>
    <cellStyle name="Вычисление 3 7 2" xfId="1335"/>
    <cellStyle name="Вычисление 3 7 3" xfId="1336"/>
    <cellStyle name="Вычисление 3 8" xfId="1337"/>
    <cellStyle name="Вычисление 3 8 2" xfId="1338"/>
    <cellStyle name="Вычисление 3 9" xfId="1339"/>
    <cellStyle name="Вычисление 3 9 2" xfId="1340"/>
    <cellStyle name="Вычисление 4" xfId="1341"/>
    <cellStyle name="Вычисление 4 2" xfId="1342"/>
    <cellStyle name="Вычисление 4 2 2" xfId="1343"/>
    <cellStyle name="Вычисление 4 2 2 2" xfId="1344"/>
    <cellStyle name="Вычисление 4 2 3" xfId="1345"/>
    <cellStyle name="Вычисление 4 2 4" xfId="1346"/>
    <cellStyle name="Вычисление 4 3" xfId="1347"/>
    <cellStyle name="Вычисление 4 3 2" xfId="1348"/>
    <cellStyle name="Вычисление 4 4" xfId="1349"/>
    <cellStyle name="Вычисление 4 4 2" xfId="1350"/>
    <cellStyle name="Вычисление 4 5" xfId="1351"/>
    <cellStyle name="Гарний" xfId="1352"/>
    <cellStyle name="Currency" xfId="1353"/>
    <cellStyle name="Currency [0]" xfId="1354"/>
    <cellStyle name="Денежный 2" xfId="1355"/>
    <cellStyle name="Заголовок 1" xfId="1356"/>
    <cellStyle name="Заголовок 1 2" xfId="1357"/>
    <cellStyle name="Заголовок 1 2 2" xfId="1358"/>
    <cellStyle name="Заголовок 1 2 2 2" xfId="1359"/>
    <cellStyle name="Заголовок 1 2 2 3" xfId="1360"/>
    <cellStyle name="Заголовок 1 2 3" xfId="1361"/>
    <cellStyle name="Заголовок 1 3" xfId="1362"/>
    <cellStyle name="Заголовок 1 3 2" xfId="1363"/>
    <cellStyle name="Заголовок 1 3 2 2" xfId="1364"/>
    <cellStyle name="Заголовок 2" xfId="1365"/>
    <cellStyle name="Заголовок 2 2" xfId="1366"/>
    <cellStyle name="Заголовок 2 2 2" xfId="1367"/>
    <cellStyle name="Заголовок 2 2 2 2" xfId="1368"/>
    <cellStyle name="Заголовок 2 2 2 3" xfId="1369"/>
    <cellStyle name="Заголовок 2 2 3" xfId="1370"/>
    <cellStyle name="Заголовок 2 3" xfId="1371"/>
    <cellStyle name="Заголовок 2 3 2" xfId="1372"/>
    <cellStyle name="Заголовок 2 3 2 2" xfId="1373"/>
    <cellStyle name="Заголовок 3" xfId="1374"/>
    <cellStyle name="Заголовок 3 2" xfId="1375"/>
    <cellStyle name="Заголовок 3 2 2" xfId="1376"/>
    <cellStyle name="Заголовок 3 2 2 2" xfId="1377"/>
    <cellStyle name="Заголовок 3 2 2 2 2" xfId="1378"/>
    <cellStyle name="Заголовок 3 2 2 2 2 2" xfId="1379"/>
    <cellStyle name="Заголовок 3 2 2 2 2 2 2" xfId="1380"/>
    <cellStyle name="Заголовок 3 2 2 2 2 3" xfId="1381"/>
    <cellStyle name="Заголовок 3 2 2 2 3" xfId="1382"/>
    <cellStyle name="Заголовок 3 2 2 2 3 2" xfId="1383"/>
    <cellStyle name="Заголовок 3 2 2 3" xfId="1384"/>
    <cellStyle name="Заголовок 3 2 2 3 2" xfId="1385"/>
    <cellStyle name="Заголовок 3 2 2 3 2 2" xfId="1386"/>
    <cellStyle name="Заголовок 3 2 2 3 3" xfId="1387"/>
    <cellStyle name="Заголовок 3 2 2 4" xfId="1388"/>
    <cellStyle name="Заголовок 3 2 3" xfId="1389"/>
    <cellStyle name="Заголовок 3 2 3 2" xfId="1390"/>
    <cellStyle name="Заголовок 3 2 3 2 2" xfId="1391"/>
    <cellStyle name="Заголовок 3 2 3 3" xfId="1392"/>
    <cellStyle name="Заголовок 3 2 4" xfId="1393"/>
    <cellStyle name="Заголовок 3 2 5" xfId="1394"/>
    <cellStyle name="Заголовок 3 3" xfId="1395"/>
    <cellStyle name="Заголовок 3 3 2" xfId="1396"/>
    <cellStyle name="Заголовок 3 3 2 2" xfId="1397"/>
    <cellStyle name="Заголовок 3 3 2 2 2" xfId="1398"/>
    <cellStyle name="Заголовок 3 3 2 2 2 2" xfId="1399"/>
    <cellStyle name="Заголовок 3 3 2 2 3" xfId="1400"/>
    <cellStyle name="Заголовок 3 3 2 3" xfId="1401"/>
    <cellStyle name="Заголовок 3 3 2 3 2" xfId="1402"/>
    <cellStyle name="Заголовок 3 3 2 4" xfId="1403"/>
    <cellStyle name="Заголовок 3 3 3" xfId="1404"/>
    <cellStyle name="Заголовок 3 3 3 2" xfId="1405"/>
    <cellStyle name="Заголовок 3 3 3 2 2" xfId="1406"/>
    <cellStyle name="Заголовок 3 3 3 3" xfId="1407"/>
    <cellStyle name="Заголовок 3 3 4" xfId="1408"/>
    <cellStyle name="Заголовок 3 3 4 2" xfId="1409"/>
    <cellStyle name="Заголовок 3 3 5" xfId="1410"/>
    <cellStyle name="Заголовок 3 3 5 2" xfId="1411"/>
    <cellStyle name="Заголовок 4" xfId="1412"/>
    <cellStyle name="Заголовок 4 2" xfId="1413"/>
    <cellStyle name="Заголовок 4 2 2" xfId="1414"/>
    <cellStyle name="Заголовок 4 2 2 2" xfId="1415"/>
    <cellStyle name="Заголовок 4 2 2 3" xfId="1416"/>
    <cellStyle name="Заголовок 4 2 3" xfId="1417"/>
    <cellStyle name="Заголовок 4 3" xfId="1418"/>
    <cellStyle name="Заголовок 4 3 2" xfId="1419"/>
    <cellStyle name="Заголовок 4 3 2 2" xfId="1420"/>
    <cellStyle name="Звичайний 10" xfId="1421"/>
    <cellStyle name="Звичайний 11" xfId="1422"/>
    <cellStyle name="Звичайний 12" xfId="1423"/>
    <cellStyle name="Звичайний 13" xfId="1424"/>
    <cellStyle name="Звичайний 14" xfId="1425"/>
    <cellStyle name="Звичайний 15" xfId="1426"/>
    <cellStyle name="Звичайний 16" xfId="1427"/>
    <cellStyle name="Звичайний 17" xfId="1428"/>
    <cellStyle name="Звичайний 18" xfId="1429"/>
    <cellStyle name="Звичайний 19" xfId="1430"/>
    <cellStyle name="Звичайний 2" xfId="1431"/>
    <cellStyle name="Звичайний 2 2" xfId="1432"/>
    <cellStyle name="Звичайний 2 2 2" xfId="1433"/>
    <cellStyle name="Звичайний 2 2 2 2" xfId="1434"/>
    <cellStyle name="Звичайний 2 2 2 3" xfId="1435"/>
    <cellStyle name="Звичайний 2 3" xfId="1436"/>
    <cellStyle name="Звичайний 2 3 2" xfId="1437"/>
    <cellStyle name="Звичайний 2 3 3" xfId="1438"/>
    <cellStyle name="Звичайний 2 3 4" xfId="1439"/>
    <cellStyle name="Звичайний 2 4" xfId="1440"/>
    <cellStyle name="Звичайний 2 5" xfId="1441"/>
    <cellStyle name="Звичайний 2 6" xfId="1442"/>
    <cellStyle name="Звичайний 2 7" xfId="1443"/>
    <cellStyle name="Звичайний 2 8" xfId="1444"/>
    <cellStyle name="Звичайний 2 9" xfId="1445"/>
    <cellStyle name="Звичайний 20" xfId="1446"/>
    <cellStyle name="Звичайний 22" xfId="1447"/>
    <cellStyle name="Звичайний 3" xfId="1448"/>
    <cellStyle name="Звичайний 3 2" xfId="1449"/>
    <cellStyle name="Звичайний 3 2 2" xfId="1450"/>
    <cellStyle name="Звичайний 3 3" xfId="1451"/>
    <cellStyle name="Звичайний 3 4" xfId="1452"/>
    <cellStyle name="Звичайний 3 5" xfId="1453"/>
    <cellStyle name="Звичайний 3 6" xfId="1454"/>
    <cellStyle name="Звичайний 3 7" xfId="1455"/>
    <cellStyle name="Звичайний 3 8" xfId="1456"/>
    <cellStyle name="Звичайний 4" xfId="1457"/>
    <cellStyle name="Звичайний 4 2" xfId="1458"/>
    <cellStyle name="Звичайний 5" xfId="1459"/>
    <cellStyle name="Звичайний 5 2" xfId="1460"/>
    <cellStyle name="Звичайний 5 3" xfId="1461"/>
    <cellStyle name="Звичайний 6" xfId="1462"/>
    <cellStyle name="Звичайний 6 2" xfId="1463"/>
    <cellStyle name="Звичайний 7" xfId="1464"/>
    <cellStyle name="Звичайний 8" xfId="1465"/>
    <cellStyle name="Звичайний 9" xfId="1466"/>
    <cellStyle name="Звичайний_Додаток _ 3 зм_ни 4575" xfId="1467"/>
    <cellStyle name="Зв'язана клітинка" xfId="1468"/>
    <cellStyle name="Итог" xfId="1469"/>
    <cellStyle name="Итог 2" xfId="1470"/>
    <cellStyle name="Итог 2 10" xfId="1471"/>
    <cellStyle name="Итог 2 10 2" xfId="1472"/>
    <cellStyle name="Итог 2 10 3" xfId="1473"/>
    <cellStyle name="Итог 2 11" xfId="1474"/>
    <cellStyle name="Итог 2 2" xfId="1475"/>
    <cellStyle name="Итог 2 2 2" xfId="1476"/>
    <cellStyle name="Итог 2 2 2 10" xfId="1477"/>
    <cellStyle name="Итог 2 2 2 2" xfId="1478"/>
    <cellStyle name="Итог 2 2 2 2 2" xfId="1479"/>
    <cellStyle name="Итог 2 2 2 2 2 2" xfId="1480"/>
    <cellStyle name="Итог 2 2 2 2 2 3" xfId="1481"/>
    <cellStyle name="Итог 2 2 2 2 3" xfId="1482"/>
    <cellStyle name="Итог 2 2 2 2 3 2" xfId="1483"/>
    <cellStyle name="Итог 2 2 2 2 3 3" xfId="1484"/>
    <cellStyle name="Итог 2 2 2 2 4" xfId="1485"/>
    <cellStyle name="Итог 2 2 2 2 4 2" xfId="1486"/>
    <cellStyle name="Итог 2 2 2 2 5" xfId="1487"/>
    <cellStyle name="Итог 2 2 2 3" xfId="1488"/>
    <cellStyle name="Итог 2 2 2 3 2" xfId="1489"/>
    <cellStyle name="Итог 2 2 2 3 2 2" xfId="1490"/>
    <cellStyle name="Итог 2 2 2 3 3" xfId="1491"/>
    <cellStyle name="Итог 2 2 2 3 3 2" xfId="1492"/>
    <cellStyle name="Итог 2 2 2 3 4" xfId="1493"/>
    <cellStyle name="Итог 2 2 2 4" xfId="1494"/>
    <cellStyle name="Итог 2 2 2 4 2" xfId="1495"/>
    <cellStyle name="Итог 2 2 2 4 3" xfId="1496"/>
    <cellStyle name="Итог 2 2 2 5" xfId="1497"/>
    <cellStyle name="Итог 2 2 2 5 2" xfId="1498"/>
    <cellStyle name="Итог 2 2 2 6" xfId="1499"/>
    <cellStyle name="Итог 2 2 2 6 2" xfId="1500"/>
    <cellStyle name="Итог 2 2 2 7" xfId="1501"/>
    <cellStyle name="Итог 2 2 2 7 2" xfId="1502"/>
    <cellStyle name="Итог 2 2 2 8" xfId="1503"/>
    <cellStyle name="Итог 2 2 2 8 2" xfId="1504"/>
    <cellStyle name="Итог 2 2 2 9" xfId="1505"/>
    <cellStyle name="Итог 2 2 3" xfId="1506"/>
    <cellStyle name="Итог 2 2 3 2" xfId="1507"/>
    <cellStyle name="Итог 2 2 3 2 2" xfId="1508"/>
    <cellStyle name="Итог 2 2 3 2 2 2" xfId="1509"/>
    <cellStyle name="Итог 2 2 3 2 3" xfId="1510"/>
    <cellStyle name="Итог 2 2 3 2 4" xfId="1511"/>
    <cellStyle name="Итог 2 2 3 3" xfId="1512"/>
    <cellStyle name="Итог 2 2 3 3 2" xfId="1513"/>
    <cellStyle name="Итог 2 2 3 3 3" xfId="1514"/>
    <cellStyle name="Итог 2 2 3 4" xfId="1515"/>
    <cellStyle name="Итог 2 2 3 4 2" xfId="1516"/>
    <cellStyle name="Итог 2 2 3 5" xfId="1517"/>
    <cellStyle name="Итог 2 2 3 5 2" xfId="1518"/>
    <cellStyle name="Итог 2 2 3 6" xfId="1519"/>
    <cellStyle name="Итог 2 2 3 6 2" xfId="1520"/>
    <cellStyle name="Итог 2 2 3 7" xfId="1521"/>
    <cellStyle name="Итог 2 2 4" xfId="1522"/>
    <cellStyle name="Итог 2 2 4 2" xfId="1523"/>
    <cellStyle name="Итог 2 2 4 2 2" xfId="1524"/>
    <cellStyle name="Итог 2 2 4 3" xfId="1525"/>
    <cellStyle name="Итог 2 2 4 3 2" xfId="1526"/>
    <cellStyle name="Итог 2 2 4 4" xfId="1527"/>
    <cellStyle name="Итог 2 2 5" xfId="1528"/>
    <cellStyle name="Итог 2 2 5 2" xfId="1529"/>
    <cellStyle name="Итог 2 2 5 2 2" xfId="1530"/>
    <cellStyle name="Итог 2 2 5 3" xfId="1531"/>
    <cellStyle name="Итог 2 2 6" xfId="1532"/>
    <cellStyle name="Итог 2 2 6 2" xfId="1533"/>
    <cellStyle name="Итог 2 2 7" xfId="1534"/>
    <cellStyle name="Итог 2 2 7 2" xfId="1535"/>
    <cellStyle name="Итог 2 3" xfId="1536"/>
    <cellStyle name="Итог 2 3 2" xfId="1537"/>
    <cellStyle name="Итог 2 3 2 2" xfId="1538"/>
    <cellStyle name="Итог 2 3 2 2 2" xfId="1539"/>
    <cellStyle name="Итог 2 3 2 2 2 2" xfId="1540"/>
    <cellStyle name="Итог 2 3 2 2 3" xfId="1541"/>
    <cellStyle name="Итог 2 3 2 3" xfId="1542"/>
    <cellStyle name="Итог 2 3 2 3 2" xfId="1543"/>
    <cellStyle name="Итог 2 3 2 3 2 2" xfId="1544"/>
    <cellStyle name="Итог 2 3 2 3 3" xfId="1545"/>
    <cellStyle name="Итог 2 3 2 3 3 2" xfId="1546"/>
    <cellStyle name="Итог 2 3 2 3 4" xfId="1547"/>
    <cellStyle name="Итог 2 3 2 4" xfId="1548"/>
    <cellStyle name="Итог 2 3 2 4 2" xfId="1549"/>
    <cellStyle name="Итог 2 3 2 5" xfId="1550"/>
    <cellStyle name="Итог 2 3 2 5 2" xfId="1551"/>
    <cellStyle name="Итог 2 3 2 6" xfId="1552"/>
    <cellStyle name="Итог 2 3 2 6 2" xfId="1553"/>
    <cellStyle name="Итог 2 3 2 7" xfId="1554"/>
    <cellStyle name="Итог 2 3 3" xfId="1555"/>
    <cellStyle name="Итог 2 3 3 2" xfId="1556"/>
    <cellStyle name="Итог 2 3 3 2 2" xfId="1557"/>
    <cellStyle name="Итог 2 3 3 3" xfId="1558"/>
    <cellStyle name="Итог 2 3 4" xfId="1559"/>
    <cellStyle name="Итог 2 3 4 2" xfId="1560"/>
    <cellStyle name="Итог 2 3 4 2 2" xfId="1561"/>
    <cellStyle name="Итог 2 3 4 3" xfId="1562"/>
    <cellStyle name="Итог 2 3 4 3 2" xfId="1563"/>
    <cellStyle name="Итог 2 3 4 4" xfId="1564"/>
    <cellStyle name="Итог 2 3 5" xfId="1565"/>
    <cellStyle name="Итог 2 3 5 2" xfId="1566"/>
    <cellStyle name="Итог 2 3 5 2 2" xfId="1567"/>
    <cellStyle name="Итог 2 3 5 3" xfId="1568"/>
    <cellStyle name="Итог 2 3 6" xfId="1569"/>
    <cellStyle name="Итог 2 3 6 2" xfId="1570"/>
    <cellStyle name="Итог 2 3 7" xfId="1571"/>
    <cellStyle name="Итог 2 3 7 2" xfId="1572"/>
    <cellStyle name="Итог 2 4" xfId="1573"/>
    <cellStyle name="Итог 2 4 2" xfId="1574"/>
    <cellStyle name="Итог 2 4 2 2" xfId="1575"/>
    <cellStyle name="Итог 2 4 2 2 2" xfId="1576"/>
    <cellStyle name="Итог 2 4 2 3" xfId="1577"/>
    <cellStyle name="Итог 2 4 2 3 2" xfId="1578"/>
    <cellStyle name="Итог 2 4 2 4" xfId="1579"/>
    <cellStyle name="Итог 2 4 3" xfId="1580"/>
    <cellStyle name="Итог 2 4 3 2" xfId="1581"/>
    <cellStyle name="Итог 2 4 3 2 2" xfId="1582"/>
    <cellStyle name="Итог 2 4 3 2 3" xfId="1583"/>
    <cellStyle name="Итог 2 4 3 3" xfId="1584"/>
    <cellStyle name="Итог 2 4 4" xfId="1585"/>
    <cellStyle name="Итог 2 4 4 2" xfId="1586"/>
    <cellStyle name="Итог 2 4 4 2 2" xfId="1587"/>
    <cellStyle name="Итог 2 4 4 3" xfId="1588"/>
    <cellStyle name="Итог 2 4 5" xfId="1589"/>
    <cellStyle name="Итог 2 4 5 2" xfId="1590"/>
    <cellStyle name="Итог 2 4 5 3" xfId="1591"/>
    <cellStyle name="Итог 2 4 6" xfId="1592"/>
    <cellStyle name="Итог 2 4 6 2" xfId="1593"/>
    <cellStyle name="Итог 2 4 7" xfId="1594"/>
    <cellStyle name="Итог 2 4 7 2" xfId="1595"/>
    <cellStyle name="Итог 2 4 8" xfId="1596"/>
    <cellStyle name="Итог 2 5" xfId="1597"/>
    <cellStyle name="Итог 2 5 2" xfId="1598"/>
    <cellStyle name="Итог 2 5 2 2" xfId="1599"/>
    <cellStyle name="Итог 2 5 3" xfId="1600"/>
    <cellStyle name="Итог 2 5 4" xfId="1601"/>
    <cellStyle name="Итог 2 6" xfId="1602"/>
    <cellStyle name="Итог 2 6 2" xfId="1603"/>
    <cellStyle name="Итог 2 6 2 2" xfId="1604"/>
    <cellStyle name="Итог 2 6 2 3" xfId="1605"/>
    <cellStyle name="Итог 2 6 3" xfId="1606"/>
    <cellStyle name="Итог 2 6 3 2" xfId="1607"/>
    <cellStyle name="Итог 2 6 4" xfId="1608"/>
    <cellStyle name="Итог 2 7" xfId="1609"/>
    <cellStyle name="Итог 2 7 2" xfId="1610"/>
    <cellStyle name="Итог 2 7 2 2" xfId="1611"/>
    <cellStyle name="Итог 2 7 3" xfId="1612"/>
    <cellStyle name="Итог 2 8" xfId="1613"/>
    <cellStyle name="Итог 2 8 2" xfId="1614"/>
    <cellStyle name="Итог 2 9" xfId="1615"/>
    <cellStyle name="Итог 2 9 2" xfId="1616"/>
    <cellStyle name="Итог 3" xfId="1617"/>
    <cellStyle name="Итог 3 10" xfId="1618"/>
    <cellStyle name="Итог 3 10 2" xfId="1619"/>
    <cellStyle name="Итог 3 11" xfId="1620"/>
    <cellStyle name="Итог 3 11 2" xfId="1621"/>
    <cellStyle name="Итог 3 12" xfId="1622"/>
    <cellStyle name="Итог 3 2" xfId="1623"/>
    <cellStyle name="Итог 3 2 10" xfId="1624"/>
    <cellStyle name="Итог 3 2 10 2" xfId="1625"/>
    <cellStyle name="Итог 3 2 11" xfId="1626"/>
    <cellStyle name="Итог 3 2 2" xfId="1627"/>
    <cellStyle name="Итог 3 2 2 2" xfId="1628"/>
    <cellStyle name="Итог 3 2 2 2 2" xfId="1629"/>
    <cellStyle name="Итог 3 2 2 2 2 2" xfId="1630"/>
    <cellStyle name="Итог 3 2 2 2 3" xfId="1631"/>
    <cellStyle name="Итог 3 2 2 2 4" xfId="1632"/>
    <cellStyle name="Итог 3 2 2 3" xfId="1633"/>
    <cellStyle name="Итог 3 2 2 3 2" xfId="1634"/>
    <cellStyle name="Итог 3 2 2 3 2 2" xfId="1635"/>
    <cellStyle name="Итог 3 2 2 3 2 3" xfId="1636"/>
    <cellStyle name="Итог 3 2 2 3 3" xfId="1637"/>
    <cellStyle name="Итог 3 2 2 3 3 2" xfId="1638"/>
    <cellStyle name="Итог 3 2 2 3 4" xfId="1639"/>
    <cellStyle name="Итог 3 2 2 4" xfId="1640"/>
    <cellStyle name="Итог 3 2 2 4 2" xfId="1641"/>
    <cellStyle name="Итог 3 2 2 4 3" xfId="1642"/>
    <cellStyle name="Итог 3 2 2 5" xfId="1643"/>
    <cellStyle name="Итог 3 2 2 5 2" xfId="1644"/>
    <cellStyle name="Итог 3 2 2 6" xfId="1645"/>
    <cellStyle name="Итог 3 2 2 6 2" xfId="1646"/>
    <cellStyle name="Итог 3 2 2 7" xfId="1647"/>
    <cellStyle name="Итог 3 2 3" xfId="1648"/>
    <cellStyle name="Итог 3 2 3 2" xfId="1649"/>
    <cellStyle name="Итог 3 2 3 2 2" xfId="1650"/>
    <cellStyle name="Итог 3 2 3 2 2 2" xfId="1651"/>
    <cellStyle name="Итог 3 2 3 2 3" xfId="1652"/>
    <cellStyle name="Итог 3 2 3 2 3 2" xfId="1653"/>
    <cellStyle name="Итог 3 2 3 2 4" xfId="1654"/>
    <cellStyle name="Итог 3 2 3 3" xfId="1655"/>
    <cellStyle name="Итог 3 2 3 3 2" xfId="1656"/>
    <cellStyle name="Итог 3 2 3 3 2 2" xfId="1657"/>
    <cellStyle name="Итог 3 2 3 4" xfId="1658"/>
    <cellStyle name="Итог 3 2 3 4 2" xfId="1659"/>
    <cellStyle name="Итог 3 2 3 4 2 2" xfId="1660"/>
    <cellStyle name="Итог 3 2 3 4 3" xfId="1661"/>
    <cellStyle name="Итог 3 2 3 5" xfId="1662"/>
    <cellStyle name="Итог 3 2 3 5 2" xfId="1663"/>
    <cellStyle name="Итог 3 2 3 6" xfId="1664"/>
    <cellStyle name="Итог 3 2 3 6 2" xfId="1665"/>
    <cellStyle name="Итог 3 2 3 7" xfId="1666"/>
    <cellStyle name="Итог 3 2 3 7 2" xfId="1667"/>
    <cellStyle name="Итог 3 2 3 8" xfId="1668"/>
    <cellStyle name="Итог 3 2 4" xfId="1669"/>
    <cellStyle name="Итог 3 2 4 2" xfId="1670"/>
    <cellStyle name="Итог 3 2 4 2 2" xfId="1671"/>
    <cellStyle name="Итог 3 2 4 2 3" xfId="1672"/>
    <cellStyle name="Итог 3 2 4 3" xfId="1673"/>
    <cellStyle name="Итог 3 2 4 3 2" xfId="1674"/>
    <cellStyle name="Итог 3 2 4 4" xfId="1675"/>
    <cellStyle name="Итог 3 2 4 4 2" xfId="1676"/>
    <cellStyle name="Итог 3 2 4 5" xfId="1677"/>
    <cellStyle name="Итог 3 2 4 5 2" xfId="1678"/>
    <cellStyle name="Итог 3 2 4 6" xfId="1679"/>
    <cellStyle name="Итог 3 2 5" xfId="1680"/>
    <cellStyle name="Итог 3 2 5 2" xfId="1681"/>
    <cellStyle name="Итог 3 2 5 2 2" xfId="1682"/>
    <cellStyle name="Итог 3 2 5 2 3" xfId="1683"/>
    <cellStyle name="Итог 3 2 5 3" xfId="1684"/>
    <cellStyle name="Итог 3 2 5 3 2" xfId="1685"/>
    <cellStyle name="Итог 3 2 5 4" xfId="1686"/>
    <cellStyle name="Итог 3 2 6" xfId="1687"/>
    <cellStyle name="Итог 3 2 6 2" xfId="1688"/>
    <cellStyle name="Итог 3 2 6 2 2" xfId="1689"/>
    <cellStyle name="Итог 3 2 6 3" xfId="1690"/>
    <cellStyle name="Итог 3 2 7" xfId="1691"/>
    <cellStyle name="Итог 3 2 7 2" xfId="1692"/>
    <cellStyle name="Итог 3 2 8" xfId="1693"/>
    <cellStyle name="Итог 3 2 8 2" xfId="1694"/>
    <cellStyle name="Итог 3 2 9" xfId="1695"/>
    <cellStyle name="Итог 3 2 9 2" xfId="1696"/>
    <cellStyle name="Итог 3 3" xfId="1697"/>
    <cellStyle name="Итог 3 3 2" xfId="1698"/>
    <cellStyle name="Итог 3 3 2 2" xfId="1699"/>
    <cellStyle name="Итог 3 3 2 2 2" xfId="1700"/>
    <cellStyle name="Итог 3 3 2 2 2 2" xfId="1701"/>
    <cellStyle name="Итог 3 3 2 2 3" xfId="1702"/>
    <cellStyle name="Итог 3 3 2 3" xfId="1703"/>
    <cellStyle name="Итог 3 3 2 3 2" xfId="1704"/>
    <cellStyle name="Итог 3 3 2 3 2 2" xfId="1705"/>
    <cellStyle name="Итог 3 3 2 3 3" xfId="1706"/>
    <cellStyle name="Итог 3 3 2 3 3 2" xfId="1707"/>
    <cellStyle name="Итог 3 3 2 3 4" xfId="1708"/>
    <cellStyle name="Итог 3 3 2 4" xfId="1709"/>
    <cellStyle name="Итог 3 3 2 4 2" xfId="1710"/>
    <cellStyle name="Итог 3 3 2 5" xfId="1711"/>
    <cellStyle name="Итог 3 3 2 5 2" xfId="1712"/>
    <cellStyle name="Итог 3 3 2 6" xfId="1713"/>
    <cellStyle name="Итог 3 3 2 6 2" xfId="1714"/>
    <cellStyle name="Итог 3 3 2 7" xfId="1715"/>
    <cellStyle name="Итог 3 3 3" xfId="1716"/>
    <cellStyle name="Итог 3 3 3 2" xfId="1717"/>
    <cellStyle name="Итог 3 3 3 2 2" xfId="1718"/>
    <cellStyle name="Итог 3 3 3 2 2 2" xfId="1719"/>
    <cellStyle name="Итог 3 3 3 2 3" xfId="1720"/>
    <cellStyle name="Итог 3 3 3 2 3 2" xfId="1721"/>
    <cellStyle name="Итог 3 3 3 2 4" xfId="1722"/>
    <cellStyle name="Итог 3 3 3 3" xfId="1723"/>
    <cellStyle name="Итог 3 3 3 3 2" xfId="1724"/>
    <cellStyle name="Итог 3 3 3 3 2 2" xfId="1725"/>
    <cellStyle name="Итог 3 3 3 4" xfId="1726"/>
    <cellStyle name="Итог 3 3 3 4 2" xfId="1727"/>
    <cellStyle name="Итог 3 3 3 4 2 2" xfId="1728"/>
    <cellStyle name="Итог 3 3 3 4 3" xfId="1729"/>
    <cellStyle name="Итог 3 3 3 5" xfId="1730"/>
    <cellStyle name="Итог 3 3 3 5 2" xfId="1731"/>
    <cellStyle name="Итог 3 3 3 6" xfId="1732"/>
    <cellStyle name="Итог 3 3 3 6 2" xfId="1733"/>
    <cellStyle name="Итог 3 3 3 7" xfId="1734"/>
    <cellStyle name="Итог 3 3 3 7 2" xfId="1735"/>
    <cellStyle name="Итог 3 3 3 8" xfId="1736"/>
    <cellStyle name="Итог 3 3 4" xfId="1737"/>
    <cellStyle name="Итог 3 3 4 2" xfId="1738"/>
    <cellStyle name="Итог 3 3 4 2 2" xfId="1739"/>
    <cellStyle name="Итог 3 3 4 3" xfId="1740"/>
    <cellStyle name="Итог 3 3 4 4" xfId="1741"/>
    <cellStyle name="Итог 3 3 5" xfId="1742"/>
    <cellStyle name="Итог 3 3 5 2" xfId="1743"/>
    <cellStyle name="Итог 3 3 5 2 2" xfId="1744"/>
    <cellStyle name="Итог 3 3 5 2 3" xfId="1745"/>
    <cellStyle name="Итог 3 3 5 3" xfId="1746"/>
    <cellStyle name="Итог 3 3 5 3 2" xfId="1747"/>
    <cellStyle name="Итог 3 3 5 4" xfId="1748"/>
    <cellStyle name="Итог 3 3 6" xfId="1749"/>
    <cellStyle name="Итог 3 3 6 2" xfId="1750"/>
    <cellStyle name="Итог 3 3 6 2 2" xfId="1751"/>
    <cellStyle name="Итог 3 3 6 3" xfId="1752"/>
    <cellStyle name="Итог 3 3 6 4" xfId="1753"/>
    <cellStyle name="Итог 3 3 7" xfId="1754"/>
    <cellStyle name="Итог 3 3 7 2" xfId="1755"/>
    <cellStyle name="Итог 3 3 8" xfId="1756"/>
    <cellStyle name="Итог 3 3 8 2" xfId="1757"/>
    <cellStyle name="Итог 3 4" xfId="1758"/>
    <cellStyle name="Итог 3 4 2" xfId="1759"/>
    <cellStyle name="Итог 3 4 2 2" xfId="1760"/>
    <cellStyle name="Итог 3 4 2 2 2" xfId="1761"/>
    <cellStyle name="Итог 3 4 2 3" xfId="1762"/>
    <cellStyle name="Итог 3 4 2 3 2" xfId="1763"/>
    <cellStyle name="Итог 3 4 2 4" xfId="1764"/>
    <cellStyle name="Итог 3 4 3" xfId="1765"/>
    <cellStyle name="Итог 3 4 3 2" xfId="1766"/>
    <cellStyle name="Итог 3 4 3 2 2" xfId="1767"/>
    <cellStyle name="Итог 3 4 4" xfId="1768"/>
    <cellStyle name="Итог 3 4 4 2" xfId="1769"/>
    <cellStyle name="Итог 3 4 4 2 2" xfId="1770"/>
    <cellStyle name="Итог 3 4 4 3" xfId="1771"/>
    <cellStyle name="Итог 3 4 5" xfId="1772"/>
    <cellStyle name="Итог 3 4 5 2" xfId="1773"/>
    <cellStyle name="Итог 3 4 6" xfId="1774"/>
    <cellStyle name="Итог 3 4 6 2" xfId="1775"/>
    <cellStyle name="Итог 3 4 7" xfId="1776"/>
    <cellStyle name="Итог 3 4 7 2" xfId="1777"/>
    <cellStyle name="Итог 3 4 8" xfId="1778"/>
    <cellStyle name="Итог 3 5" xfId="1779"/>
    <cellStyle name="Итог 3 5 2" xfId="1780"/>
    <cellStyle name="Итог 3 5 2 2" xfId="1781"/>
    <cellStyle name="Итог 3 5 2 3" xfId="1782"/>
    <cellStyle name="Итог 3 5 3" xfId="1783"/>
    <cellStyle name="Итог 3 5 3 2" xfId="1784"/>
    <cellStyle name="Итог 3 5 4" xfId="1785"/>
    <cellStyle name="Итог 3 5 4 2" xfId="1786"/>
    <cellStyle name="Итог 3 5 5" xfId="1787"/>
    <cellStyle name="Итог 3 5 5 2" xfId="1788"/>
    <cellStyle name="Итог 3 5 6" xfId="1789"/>
    <cellStyle name="Итог 3 6" xfId="1790"/>
    <cellStyle name="Итог 3 6 2" xfId="1791"/>
    <cellStyle name="Итог 3 6 2 2" xfId="1792"/>
    <cellStyle name="Итог 3 6 2 2 2" xfId="1793"/>
    <cellStyle name="Итог 3 6 2 3" xfId="1794"/>
    <cellStyle name="Итог 3 6 3" xfId="1795"/>
    <cellStyle name="Итог 3 6 3 2" xfId="1796"/>
    <cellStyle name="Итог 3 6 3 3" xfId="1797"/>
    <cellStyle name="Итог 3 6 4" xfId="1798"/>
    <cellStyle name="Итог 3 7" xfId="1799"/>
    <cellStyle name="Итог 3 7 2" xfId="1800"/>
    <cellStyle name="Итог 3 7 2 2" xfId="1801"/>
    <cellStyle name="Итог 3 7 2 3" xfId="1802"/>
    <cellStyle name="Итог 3 7 3" xfId="1803"/>
    <cellStyle name="Итог 3 8" xfId="1804"/>
    <cellStyle name="Итог 3 8 2" xfId="1805"/>
    <cellStyle name="Итог 3 9" xfId="1806"/>
    <cellStyle name="Итог 3 9 2" xfId="1807"/>
    <cellStyle name="Итог 4" xfId="1808"/>
    <cellStyle name="Итог 4 2" xfId="1809"/>
    <cellStyle name="Итог 4 2 2" xfId="1810"/>
    <cellStyle name="Итог 4 2 2 2" xfId="1811"/>
    <cellStyle name="Итог 4 2 3" xfId="1812"/>
    <cellStyle name="Итог 4 2 4" xfId="1813"/>
    <cellStyle name="Итог 4 3" xfId="1814"/>
    <cellStyle name="Итог 4 3 2" xfId="1815"/>
    <cellStyle name="Итог 4 4" xfId="1816"/>
    <cellStyle name="Итог 4 4 2" xfId="1817"/>
    <cellStyle name="Итог 4 5" xfId="1818"/>
    <cellStyle name="Контрольна клітинка" xfId="1819"/>
    <cellStyle name="Контрольная ячейка" xfId="1820"/>
    <cellStyle name="Контрольная ячейка 2" xfId="1821"/>
    <cellStyle name="Контрольная ячейка 2 2" xfId="1822"/>
    <cellStyle name="Контрольная ячейка 2 2 2" xfId="1823"/>
    <cellStyle name="Контрольная ячейка 2 2 3" xfId="1824"/>
    <cellStyle name="Контрольная ячейка 2 3" xfId="1825"/>
    <cellStyle name="Контрольная ячейка 3" xfId="1826"/>
    <cellStyle name="Контрольная ячейка 3 2" xfId="1827"/>
    <cellStyle name="Контрольная ячейка 3 2 2" xfId="1828"/>
    <cellStyle name="Назва" xfId="1829"/>
    <cellStyle name="Название" xfId="1830"/>
    <cellStyle name="Название 2" xfId="1831"/>
    <cellStyle name="Название 2 2" xfId="1832"/>
    <cellStyle name="Название 2 2 2" xfId="1833"/>
    <cellStyle name="Название 2 2 3" xfId="1834"/>
    <cellStyle name="Название 2 3" xfId="1835"/>
    <cellStyle name="Название 3" xfId="1836"/>
    <cellStyle name="Название 3 2" xfId="1837"/>
    <cellStyle name="Название 3 2 2" xfId="1838"/>
    <cellStyle name="Нейтральний" xfId="1839"/>
    <cellStyle name="Нейтральный" xfId="1840"/>
    <cellStyle name="Нейтральный 2" xfId="1841"/>
    <cellStyle name="Нейтральный 2 2" xfId="1842"/>
    <cellStyle name="Нейтральный 2 2 2" xfId="1843"/>
    <cellStyle name="Нейтральный 2 2 3" xfId="1844"/>
    <cellStyle name="Нейтральный 2 3" xfId="1845"/>
    <cellStyle name="Нейтральный 3" xfId="1846"/>
    <cellStyle name="Нейтральный 3 2" xfId="1847"/>
    <cellStyle name="Нейтральный 3 2 2" xfId="1848"/>
    <cellStyle name="Обчислення" xfId="1849"/>
    <cellStyle name="Обчислення 2" xfId="1850"/>
    <cellStyle name="Обчислення 2 2" xfId="1851"/>
    <cellStyle name="Обчислення 2 2 2" xfId="1852"/>
    <cellStyle name="Обчислення 2 3" xfId="1853"/>
    <cellStyle name="Обчислення 2 4" xfId="1854"/>
    <cellStyle name="Обчислення 3" xfId="1855"/>
    <cellStyle name="Обчислення 3 2" xfId="1856"/>
    <cellStyle name="Обчислення 4" xfId="1857"/>
    <cellStyle name="Обчислення 4 2" xfId="1858"/>
    <cellStyle name="Обчислення 5" xfId="1859"/>
    <cellStyle name="Обычный 10" xfId="1860"/>
    <cellStyle name="Обычный 10 2" xfId="1861"/>
    <cellStyle name="Обычный 10 3" xfId="1862"/>
    <cellStyle name="Обычный 10 4" xfId="1863"/>
    <cellStyle name="Обычный 10 5" xfId="1864"/>
    <cellStyle name="Обычный 11" xfId="1865"/>
    <cellStyle name="Обычный 11 2" xfId="1866"/>
    <cellStyle name="Обычный 11 3" xfId="1867"/>
    <cellStyle name="Обычный 12" xfId="1868"/>
    <cellStyle name="Обычный 13" xfId="1869"/>
    <cellStyle name="Обычный 14" xfId="1870"/>
    <cellStyle name="Обычный 15" xfId="1871"/>
    <cellStyle name="Обычный 16" xfId="1872"/>
    <cellStyle name="Обычный 17" xfId="1873"/>
    <cellStyle name="Обычный 17 2" xfId="1874"/>
    <cellStyle name="Обычный 17 2 2" xfId="1875"/>
    <cellStyle name="Обычный 17 2 3" xfId="1876"/>
    <cellStyle name="Обычный 17 3" xfId="1877"/>
    <cellStyle name="Обычный 17 4" xfId="1878"/>
    <cellStyle name="Обычный 18" xfId="1879"/>
    <cellStyle name="Обычный 18 2" xfId="1880"/>
    <cellStyle name="Обычный 18 2 2" xfId="1881"/>
    <cellStyle name="Обычный 18 2 3" xfId="1882"/>
    <cellStyle name="Обычный 19" xfId="1883"/>
    <cellStyle name="Обычный 19 2" xfId="1884"/>
    <cellStyle name="Обычный 19 3" xfId="1885"/>
    <cellStyle name="Обычный 2" xfId="1886"/>
    <cellStyle name="Обычный 2 11" xfId="1887"/>
    <cellStyle name="Обычный 2 2" xfId="1888"/>
    <cellStyle name="Обычный 2 2 2" xfId="1889"/>
    <cellStyle name="Обычный 2 2 3" xfId="1890"/>
    <cellStyle name="Обычный 2 2 4" xfId="1891"/>
    <cellStyle name="Обычный 2 3" xfId="1892"/>
    <cellStyle name="Обычный 2 4" xfId="1893"/>
    <cellStyle name="Обычный 2 4 2" xfId="1894"/>
    <cellStyle name="Обычный 2 5" xfId="1895"/>
    <cellStyle name="Обычный 2 5 2" xfId="1896"/>
    <cellStyle name="Обычный 2 5 2 2" xfId="1897"/>
    <cellStyle name="Обычный 2 5 2 3" xfId="1898"/>
    <cellStyle name="Обычный 2 5 3" xfId="1899"/>
    <cellStyle name="Обычный 2 5 4" xfId="1900"/>
    <cellStyle name="Обычный 2 6" xfId="1901"/>
    <cellStyle name="Обычный 2 6 2" xfId="1902"/>
    <cellStyle name="Обычный 2 7" xfId="1903"/>
    <cellStyle name="Обычный 2 8" xfId="1904"/>
    <cellStyle name="Обычный 2 9" xfId="1905"/>
    <cellStyle name="Обычный 20" xfId="1906"/>
    <cellStyle name="Обычный 21" xfId="1907"/>
    <cellStyle name="Обычный 22" xfId="1908"/>
    <cellStyle name="Обычный 23" xfId="1909"/>
    <cellStyle name="Обычный 24" xfId="1910"/>
    <cellStyle name="Обычный 25" xfId="1911"/>
    <cellStyle name="Обычный 26" xfId="1912"/>
    <cellStyle name="Обычный 27" xfId="1913"/>
    <cellStyle name="Обычный 3" xfId="1914"/>
    <cellStyle name="Обычный 3 10" xfId="1915"/>
    <cellStyle name="Обычный 3 12" xfId="1916"/>
    <cellStyle name="Обычный 3 2" xfId="1917"/>
    <cellStyle name="Обычный 3 2 2" xfId="1918"/>
    <cellStyle name="Обычный 3 2 3" xfId="1919"/>
    <cellStyle name="Обычный 3 3" xfId="1920"/>
    <cellStyle name="Обычный 3 4" xfId="1921"/>
    <cellStyle name="Обычный 3 5" xfId="1922"/>
    <cellStyle name="Обычный 3 6" xfId="1923"/>
    <cellStyle name="Обычный 3 7" xfId="1924"/>
    <cellStyle name="Обычный 3 8" xfId="1925"/>
    <cellStyle name="Обычный 3 9" xfId="1926"/>
    <cellStyle name="Обычный 4" xfId="1927"/>
    <cellStyle name="Обычный 4 2" xfId="1928"/>
    <cellStyle name="Обычный 4 2 2" xfId="1929"/>
    <cellStyle name="Обычный 4 3" xfId="1930"/>
    <cellStyle name="Обычный 4 3 2" xfId="1931"/>
    <cellStyle name="Обычный 4 3 2 2" xfId="1932"/>
    <cellStyle name="Обычный 4 4" xfId="1933"/>
    <cellStyle name="Обычный 4 5" xfId="1934"/>
    <cellStyle name="Обычный 4 5 2" xfId="1935"/>
    <cellStyle name="Обычный 4 5 3" xfId="1936"/>
    <cellStyle name="Обычный 4 6" xfId="1937"/>
    <cellStyle name="Обычный 5" xfId="1938"/>
    <cellStyle name="Обычный 5 2" xfId="1939"/>
    <cellStyle name="Обычный 5 2 2" xfId="1940"/>
    <cellStyle name="Обычный 5 3" xfId="1941"/>
    <cellStyle name="Обычный 5 4" xfId="1942"/>
    <cellStyle name="Обычный 6" xfId="1943"/>
    <cellStyle name="Обычный 6 2" xfId="1944"/>
    <cellStyle name="Обычный 6 3" xfId="1945"/>
    <cellStyle name="Обычный 6 4" xfId="1946"/>
    <cellStyle name="Обычный 6 5" xfId="1947"/>
    <cellStyle name="Обычный 6 6" xfId="1948"/>
    <cellStyle name="Обычный 7" xfId="1949"/>
    <cellStyle name="Обычный 7 2" xfId="1950"/>
    <cellStyle name="Обычный 7 3" xfId="1951"/>
    <cellStyle name="Обычный 7 4" xfId="1952"/>
    <cellStyle name="Обычный 7 5" xfId="1953"/>
    <cellStyle name="Обычный 8" xfId="1954"/>
    <cellStyle name="Обычный 8 2" xfId="1955"/>
    <cellStyle name="Обычный 8 3" xfId="1956"/>
    <cellStyle name="Обычный 8 4" xfId="1957"/>
    <cellStyle name="Обычный 8 5" xfId="1958"/>
    <cellStyle name="Обычный 9" xfId="1959"/>
    <cellStyle name="Обычный 9 2" xfId="1960"/>
    <cellStyle name="Обычный 9 3" xfId="1961"/>
    <cellStyle name="Обычный 9 4" xfId="1962"/>
    <cellStyle name="Підсумок" xfId="1963"/>
    <cellStyle name="Підсумок 2" xfId="1964"/>
    <cellStyle name="Підсумок 2 2" xfId="1965"/>
    <cellStyle name="Підсумок 2 2 2" xfId="1966"/>
    <cellStyle name="Підсумок 2 3" xfId="1967"/>
    <cellStyle name="Підсумок 2 4" xfId="1968"/>
    <cellStyle name="Підсумок 3" xfId="1969"/>
    <cellStyle name="Підсумок 3 2" xfId="1970"/>
    <cellStyle name="Підсумок 4" xfId="1971"/>
    <cellStyle name="Підсумок 4 2" xfId="1972"/>
    <cellStyle name="Підсумок 5" xfId="1973"/>
    <cellStyle name="Плохой" xfId="1974"/>
    <cellStyle name="Плохой 2" xfId="1975"/>
    <cellStyle name="Плохой 2 2" xfId="1976"/>
    <cellStyle name="Плохой 2 2 2" xfId="1977"/>
    <cellStyle name="Плохой 2 2 3" xfId="1978"/>
    <cellStyle name="Плохой 2 3" xfId="1979"/>
    <cellStyle name="Плохой 3" xfId="1980"/>
    <cellStyle name="Плохой 3 2" xfId="1981"/>
    <cellStyle name="Плохой 3 2 2" xfId="1982"/>
    <cellStyle name="Поганий" xfId="1983"/>
    <cellStyle name="Пояснение" xfId="1984"/>
    <cellStyle name="Пояснение 2" xfId="1985"/>
    <cellStyle name="Пояснение 2 2" xfId="1986"/>
    <cellStyle name="Пояснение 2 2 2" xfId="1987"/>
    <cellStyle name="Пояснение 2 2 3" xfId="1988"/>
    <cellStyle name="Пояснение 2 3" xfId="1989"/>
    <cellStyle name="Пояснение 3" xfId="1990"/>
    <cellStyle name="Пояснение 3 2" xfId="1991"/>
    <cellStyle name="Пояснение 3 2 2" xfId="1992"/>
    <cellStyle name="Примечание" xfId="1993"/>
    <cellStyle name="Примечание 2" xfId="1994"/>
    <cellStyle name="Примечание 2 10" xfId="1995"/>
    <cellStyle name="Примечание 2 10 2" xfId="1996"/>
    <cellStyle name="Примечание 2 11" xfId="1997"/>
    <cellStyle name="Примечание 2 2" xfId="1998"/>
    <cellStyle name="Примечание 2 2 2" xfId="1999"/>
    <cellStyle name="Примечание 2 2 2 2" xfId="2000"/>
    <cellStyle name="Примечание 2 2 2 2 2" xfId="2001"/>
    <cellStyle name="Примечание 2 2 2 2 2 2" xfId="2002"/>
    <cellStyle name="Примечание 2 2 2 2 2 3" xfId="2003"/>
    <cellStyle name="Примечание 2 2 2 2 3" xfId="2004"/>
    <cellStyle name="Примечание 2 2 2 2 3 2" xfId="2005"/>
    <cellStyle name="Примечание 2 2 2 2 4" xfId="2006"/>
    <cellStyle name="Примечание 2 2 2 2 4 2" xfId="2007"/>
    <cellStyle name="Примечание 2 2 2 2 5" xfId="2008"/>
    <cellStyle name="Примечание 2 2 2 3" xfId="2009"/>
    <cellStyle name="Примечание 2 2 2 3 2" xfId="2010"/>
    <cellStyle name="Примечание 2 2 2 3 2 2" xfId="2011"/>
    <cellStyle name="Примечание 2 2 2 3 3" xfId="2012"/>
    <cellStyle name="Примечание 2 2 2 3 3 2" xfId="2013"/>
    <cellStyle name="Примечание 2 2 2 3 4" xfId="2014"/>
    <cellStyle name="Примечание 2 2 2 4" xfId="2015"/>
    <cellStyle name="Примечание 2 2 2 4 2" xfId="2016"/>
    <cellStyle name="Примечание 2 2 2 5" xfId="2017"/>
    <cellStyle name="Примечание 2 2 2 5 2" xfId="2018"/>
    <cellStyle name="Примечание 2 2 2 6" xfId="2019"/>
    <cellStyle name="Примечание 2 2 2 6 2" xfId="2020"/>
    <cellStyle name="Примечание 2 2 2 7" xfId="2021"/>
    <cellStyle name="Примечание 2 2 2 7 2" xfId="2022"/>
    <cellStyle name="Примечание 2 2 2 8" xfId="2023"/>
    <cellStyle name="Примечание 2 2 3" xfId="2024"/>
    <cellStyle name="Примечание 2 2 3 2" xfId="2025"/>
    <cellStyle name="Примечание 2 2 3 2 2" xfId="2026"/>
    <cellStyle name="Примечание 2 2 3 2 2 2" xfId="2027"/>
    <cellStyle name="Примечание 2 2 3 2 3" xfId="2028"/>
    <cellStyle name="Примечание 2 2 3 2 3 2" xfId="2029"/>
    <cellStyle name="Примечание 2 2 3 2 4" xfId="2030"/>
    <cellStyle name="Примечание 2 2 3 3" xfId="2031"/>
    <cellStyle name="Примечание 2 2 3 3 2" xfId="2032"/>
    <cellStyle name="Примечание 2 2 3 3 2 2" xfId="2033"/>
    <cellStyle name="Примечание 2 2 3 4" xfId="2034"/>
    <cellStyle name="Примечание 2 2 3 4 2" xfId="2035"/>
    <cellStyle name="Примечание 2 2 3 4 2 2" xfId="2036"/>
    <cellStyle name="Примечание 2 2 3 4 3" xfId="2037"/>
    <cellStyle name="Примечание 2 2 3 5" xfId="2038"/>
    <cellStyle name="Примечание 2 2 3 5 2" xfId="2039"/>
    <cellStyle name="Примечание 2 2 3 6" xfId="2040"/>
    <cellStyle name="Примечание 2 2 3 6 2" xfId="2041"/>
    <cellStyle name="Примечание 2 2 3 7" xfId="2042"/>
    <cellStyle name="Примечание 2 2 3 7 2" xfId="2043"/>
    <cellStyle name="Примечание 2 2 3 8" xfId="2044"/>
    <cellStyle name="Примечание 2 2 4" xfId="2045"/>
    <cellStyle name="Примечание 2 2 4 2" xfId="2046"/>
    <cellStyle name="Примечание 2 2 4 2 2" xfId="2047"/>
    <cellStyle name="Примечание 2 2 4 3" xfId="2048"/>
    <cellStyle name="Примечание 2 2 5" xfId="2049"/>
    <cellStyle name="Примечание 2 2 5 2" xfId="2050"/>
    <cellStyle name="Примечание 2 2 5 2 2" xfId="2051"/>
    <cellStyle name="Примечание 2 2 5 3" xfId="2052"/>
    <cellStyle name="Примечание 2 2 5 3 2" xfId="2053"/>
    <cellStyle name="Примечание 2 2 5 4" xfId="2054"/>
    <cellStyle name="Примечание 2 2 6" xfId="2055"/>
    <cellStyle name="Примечание 2 2 6 2" xfId="2056"/>
    <cellStyle name="Примечание 2 2 6 2 2" xfId="2057"/>
    <cellStyle name="Примечание 2 2 6 3" xfId="2058"/>
    <cellStyle name="Примечание 2 2 7" xfId="2059"/>
    <cellStyle name="Примечание 2 2 7 2" xfId="2060"/>
    <cellStyle name="Примечание 2 2 8" xfId="2061"/>
    <cellStyle name="Примечание 2 2 8 2" xfId="2062"/>
    <cellStyle name="Примечание 2 3" xfId="2063"/>
    <cellStyle name="Примечание 2 3 10" xfId="2064"/>
    <cellStyle name="Примечание 2 3 10 2" xfId="2065"/>
    <cellStyle name="Примечание 2 3 11" xfId="2066"/>
    <cellStyle name="Примечание 2 3 2" xfId="2067"/>
    <cellStyle name="Примечание 2 3 2 2" xfId="2068"/>
    <cellStyle name="Примечание 2 3 2 2 2" xfId="2069"/>
    <cellStyle name="Примечание 2 3 2 2 2 2" xfId="2070"/>
    <cellStyle name="Примечание 2 3 2 2 3" xfId="2071"/>
    <cellStyle name="Примечание 2 3 2 3" xfId="2072"/>
    <cellStyle name="Примечание 2 3 2 3 2" xfId="2073"/>
    <cellStyle name="Примечание 2 3 2 3 2 2" xfId="2074"/>
    <cellStyle name="Примечание 2 3 2 3 2 3" xfId="2075"/>
    <cellStyle name="Примечание 2 3 2 3 3" xfId="2076"/>
    <cellStyle name="Примечание 2 3 2 3 3 2" xfId="2077"/>
    <cellStyle name="Примечание 2 3 2 3 4" xfId="2078"/>
    <cellStyle name="Примечание 2 3 2 4" xfId="2079"/>
    <cellStyle name="Примечание 2 3 2 4 2" xfId="2080"/>
    <cellStyle name="Примечание 2 3 2 4 3" xfId="2081"/>
    <cellStyle name="Примечание 2 3 2 5" xfId="2082"/>
    <cellStyle name="Примечание 2 3 2 5 2" xfId="2083"/>
    <cellStyle name="Примечание 2 3 2 6" xfId="2084"/>
    <cellStyle name="Примечание 2 3 2 6 2" xfId="2085"/>
    <cellStyle name="Примечание 2 3 2 7" xfId="2086"/>
    <cellStyle name="Примечание 2 3 3" xfId="2087"/>
    <cellStyle name="Примечание 2 3 3 2" xfId="2088"/>
    <cellStyle name="Примечание 2 3 3 2 2" xfId="2089"/>
    <cellStyle name="Примечание 2 3 3 2 2 2" xfId="2090"/>
    <cellStyle name="Примечание 2 3 3 2 3" xfId="2091"/>
    <cellStyle name="Примечание 2 3 3 2 3 2" xfId="2092"/>
    <cellStyle name="Примечание 2 3 3 2 4" xfId="2093"/>
    <cellStyle name="Примечание 2 3 3 3" xfId="2094"/>
    <cellStyle name="Примечание 2 3 3 3 2" xfId="2095"/>
    <cellStyle name="Примечание 2 3 3 3 2 2" xfId="2096"/>
    <cellStyle name="Примечание 2 3 3 4" xfId="2097"/>
    <cellStyle name="Примечание 2 3 3 4 2" xfId="2098"/>
    <cellStyle name="Примечание 2 3 3 4 2 2" xfId="2099"/>
    <cellStyle name="Примечание 2 3 3 4 3" xfId="2100"/>
    <cellStyle name="Примечание 2 3 3 5" xfId="2101"/>
    <cellStyle name="Примечание 2 3 3 5 2" xfId="2102"/>
    <cellStyle name="Примечание 2 3 3 6" xfId="2103"/>
    <cellStyle name="Примечание 2 3 3 6 2" xfId="2104"/>
    <cellStyle name="Примечание 2 3 3 7" xfId="2105"/>
    <cellStyle name="Примечание 2 3 3 7 2" xfId="2106"/>
    <cellStyle name="Примечание 2 3 3 8" xfId="2107"/>
    <cellStyle name="Примечание 2 3 4" xfId="2108"/>
    <cellStyle name="Примечание 2 3 4 2" xfId="2109"/>
    <cellStyle name="Примечание 2 3 4 3" xfId="2110"/>
    <cellStyle name="Примечание 2 3 4 3 2" xfId="2111"/>
    <cellStyle name="Примечание 2 3 4 4" xfId="2112"/>
    <cellStyle name="Примечание 2 3 4 4 2" xfId="2113"/>
    <cellStyle name="Примечание 2 3 4 5" xfId="2114"/>
    <cellStyle name="Примечание 2 3 4 5 2" xfId="2115"/>
    <cellStyle name="Примечание 2 3 4 6" xfId="2116"/>
    <cellStyle name="Примечание 2 3 5" xfId="2117"/>
    <cellStyle name="Примечание 2 3 5 2" xfId="2118"/>
    <cellStyle name="Примечание 2 3 5 2 2" xfId="2119"/>
    <cellStyle name="Примечание 2 3 5 2 3" xfId="2120"/>
    <cellStyle name="Примечание 2 3 5 3" xfId="2121"/>
    <cellStyle name="Примечание 2 3 5 3 2" xfId="2122"/>
    <cellStyle name="Примечание 2 3 5 4" xfId="2123"/>
    <cellStyle name="Примечание 2 3 6" xfId="2124"/>
    <cellStyle name="Примечание 2 3 6 2" xfId="2125"/>
    <cellStyle name="Примечание 2 3 6 2 2" xfId="2126"/>
    <cellStyle name="Примечание 2 3 6 3" xfId="2127"/>
    <cellStyle name="Примечание 2 3 7" xfId="2128"/>
    <cellStyle name="Примечание 2 3 7 2" xfId="2129"/>
    <cellStyle name="Примечание 2 3 8" xfId="2130"/>
    <cellStyle name="Примечание 2 3 8 2" xfId="2131"/>
    <cellStyle name="Примечание 2 3 9" xfId="2132"/>
    <cellStyle name="Примечание 2 3 9 2" xfId="2133"/>
    <cellStyle name="Примечание 2 4" xfId="2134"/>
    <cellStyle name="Примечание 2 4 2" xfId="2135"/>
    <cellStyle name="Примечание 2 4 2 2" xfId="2136"/>
    <cellStyle name="Примечание 2 4 2 2 2" xfId="2137"/>
    <cellStyle name="Примечание 2 4 2 3" xfId="2138"/>
    <cellStyle name="Примечание 2 4 2 3 2" xfId="2139"/>
    <cellStyle name="Примечание 2 4 2 4" xfId="2140"/>
    <cellStyle name="Примечание 2 4 3" xfId="2141"/>
    <cellStyle name="Примечание 2 4 3 2" xfId="2142"/>
    <cellStyle name="Примечание 2 4 3 2 2" xfId="2143"/>
    <cellStyle name="Примечание 2 4 3 2 3" xfId="2144"/>
    <cellStyle name="Примечание 2 4 3 3" xfId="2145"/>
    <cellStyle name="Примечание 2 4 4" xfId="2146"/>
    <cellStyle name="Примечание 2 4 4 2" xfId="2147"/>
    <cellStyle name="Примечание 2 4 4 2 2" xfId="2148"/>
    <cellStyle name="Примечание 2 4 4 3" xfId="2149"/>
    <cellStyle name="Примечание 2 4 5" xfId="2150"/>
    <cellStyle name="Примечание 2 4 5 2" xfId="2151"/>
    <cellStyle name="Примечание 2 4 5 3" xfId="2152"/>
    <cellStyle name="Примечание 2 4 6" xfId="2153"/>
    <cellStyle name="Примечание 2 4 6 2" xfId="2154"/>
    <cellStyle name="Примечание 2 4 7" xfId="2155"/>
    <cellStyle name="Примечание 2 4 7 2" xfId="2156"/>
    <cellStyle name="Примечание 2 4 8" xfId="2157"/>
    <cellStyle name="Примечание 2 5" xfId="2158"/>
    <cellStyle name="Примечание 2 5 2" xfId="2159"/>
    <cellStyle name="Примечание 2 5 2 2" xfId="2160"/>
    <cellStyle name="Примечание 2 5 3" xfId="2161"/>
    <cellStyle name="Примечание 2 6" xfId="2162"/>
    <cellStyle name="Примечание 2 6 2" xfId="2163"/>
    <cellStyle name="Примечание 2 6 2 2" xfId="2164"/>
    <cellStyle name="Примечание 2 6 2 2 2" xfId="2165"/>
    <cellStyle name="Примечание 2 6 2 3" xfId="2166"/>
    <cellStyle name="Примечание 2 6 3" xfId="2167"/>
    <cellStyle name="Примечание 2 6 3 2" xfId="2168"/>
    <cellStyle name="Примечание 2 6 3 3" xfId="2169"/>
    <cellStyle name="Примечание 2 6 4" xfId="2170"/>
    <cellStyle name="Примечание 2 7" xfId="2171"/>
    <cellStyle name="Примечание 2 7 2" xfId="2172"/>
    <cellStyle name="Примечание 2 7 2 2" xfId="2173"/>
    <cellStyle name="Примечание 2 7 2 3" xfId="2174"/>
    <cellStyle name="Примечание 2 7 3" xfId="2175"/>
    <cellStyle name="Примечание 2 8" xfId="2176"/>
    <cellStyle name="Примечание 2 8 2" xfId="2177"/>
    <cellStyle name="Примечание 2 9" xfId="2178"/>
    <cellStyle name="Примечание 2 9 2" xfId="2179"/>
    <cellStyle name="Примечание 3" xfId="2180"/>
    <cellStyle name="Примечание 3 10" xfId="2181"/>
    <cellStyle name="Примечание 3 10 2" xfId="2182"/>
    <cellStyle name="Примечание 3 10 3" xfId="2183"/>
    <cellStyle name="Примечание 3 11" xfId="2184"/>
    <cellStyle name="Примечание 3 2" xfId="2185"/>
    <cellStyle name="Примечание 3 2 2" xfId="2186"/>
    <cellStyle name="Примечание 3 2 2 2" xfId="2187"/>
    <cellStyle name="Примечание 3 2 2 2 2" xfId="2188"/>
    <cellStyle name="Примечание 3 2 2 2 2 2" xfId="2189"/>
    <cellStyle name="Примечание 3 2 2 2 3" xfId="2190"/>
    <cellStyle name="Примечание 3 2 2 3" xfId="2191"/>
    <cellStyle name="Примечание 3 2 2 3 2" xfId="2192"/>
    <cellStyle name="Примечание 3 2 2 3 2 2" xfId="2193"/>
    <cellStyle name="Примечание 3 2 2 3 3" xfId="2194"/>
    <cellStyle name="Примечание 3 2 2 3 3 2" xfId="2195"/>
    <cellStyle name="Примечание 3 2 2 3 4" xfId="2196"/>
    <cellStyle name="Примечание 3 2 2 4" xfId="2197"/>
    <cellStyle name="Примечание 3 2 2 4 2" xfId="2198"/>
    <cellStyle name="Примечание 3 2 2 5" xfId="2199"/>
    <cellStyle name="Примечание 3 2 2 5 2" xfId="2200"/>
    <cellStyle name="Примечание 3 2 2 6" xfId="2201"/>
    <cellStyle name="Примечание 3 2 2 6 2" xfId="2202"/>
    <cellStyle name="Примечание 3 2 2 7" xfId="2203"/>
    <cellStyle name="Примечание 3 2 3" xfId="2204"/>
    <cellStyle name="Примечание 3 2 3 2" xfId="2205"/>
    <cellStyle name="Примечание 3 2 3 2 2" xfId="2206"/>
    <cellStyle name="Примечание 3 2 3 2 2 2" xfId="2207"/>
    <cellStyle name="Примечание 3 2 3 2 3" xfId="2208"/>
    <cellStyle name="Примечание 3 2 3 2 3 2" xfId="2209"/>
    <cellStyle name="Примечание 3 2 3 2 4" xfId="2210"/>
    <cellStyle name="Примечание 3 2 3 3" xfId="2211"/>
    <cellStyle name="Примечание 3 2 3 3 2" xfId="2212"/>
    <cellStyle name="Примечание 3 2 3 3 2 2" xfId="2213"/>
    <cellStyle name="Примечание 3 2 3 4" xfId="2214"/>
    <cellStyle name="Примечание 3 2 3 4 2" xfId="2215"/>
    <cellStyle name="Примечание 3 2 3 4 2 2" xfId="2216"/>
    <cellStyle name="Примечание 3 2 3 4 3" xfId="2217"/>
    <cellStyle name="Примечание 3 2 3 5" xfId="2218"/>
    <cellStyle name="Примечание 3 2 3 5 2" xfId="2219"/>
    <cellStyle name="Примечание 3 2 3 6" xfId="2220"/>
    <cellStyle name="Примечание 3 2 3 6 2" xfId="2221"/>
    <cellStyle name="Примечание 3 2 3 7" xfId="2222"/>
    <cellStyle name="Примечание 3 2 3 7 2" xfId="2223"/>
    <cellStyle name="Примечание 3 2 3 8" xfId="2224"/>
    <cellStyle name="Примечание 3 2 4" xfId="2225"/>
    <cellStyle name="Примечание 3 2 4 2" xfId="2226"/>
    <cellStyle name="Примечание 3 2 4 2 2" xfId="2227"/>
    <cellStyle name="Примечание 3 2 4 3" xfId="2228"/>
    <cellStyle name="Примечание 3 2 5" xfId="2229"/>
    <cellStyle name="Примечание 3 2 5 2" xfId="2230"/>
    <cellStyle name="Примечание 3 2 5 2 2" xfId="2231"/>
    <cellStyle name="Примечание 3 2 5 3" xfId="2232"/>
    <cellStyle name="Примечание 3 2 5 3 2" xfId="2233"/>
    <cellStyle name="Примечание 3 2 5 4" xfId="2234"/>
    <cellStyle name="Примечание 3 2 6" xfId="2235"/>
    <cellStyle name="Примечание 3 2 6 2" xfId="2236"/>
    <cellStyle name="Примечание 3 2 6 2 2" xfId="2237"/>
    <cellStyle name="Примечание 3 2 6 3" xfId="2238"/>
    <cellStyle name="Примечание 3 2 7" xfId="2239"/>
    <cellStyle name="Примечание 3 2 7 2" xfId="2240"/>
    <cellStyle name="Примечание 3 2 8" xfId="2241"/>
    <cellStyle name="Примечание 3 2 8 2" xfId="2242"/>
    <cellStyle name="Примечание 3 3" xfId="2243"/>
    <cellStyle name="Примечание 3 3 2" xfId="2244"/>
    <cellStyle name="Примечание 3 3 2 2" xfId="2245"/>
    <cellStyle name="Примечание 3 3 2 2 2" xfId="2246"/>
    <cellStyle name="Примечание 3 3 2 2 2 2" xfId="2247"/>
    <cellStyle name="Примечание 3 3 2 2 3" xfId="2248"/>
    <cellStyle name="Примечание 3 3 2 3" xfId="2249"/>
    <cellStyle name="Примечание 3 3 2 3 2" xfId="2250"/>
    <cellStyle name="Примечание 3 3 2 3 2 2" xfId="2251"/>
    <cellStyle name="Примечание 3 3 2 3 3" xfId="2252"/>
    <cellStyle name="Примечание 3 3 2 3 3 2" xfId="2253"/>
    <cellStyle name="Примечание 3 3 2 3 4" xfId="2254"/>
    <cellStyle name="Примечание 3 3 2 4" xfId="2255"/>
    <cellStyle name="Примечание 3 3 2 4 2" xfId="2256"/>
    <cellStyle name="Примечание 3 3 2 5" xfId="2257"/>
    <cellStyle name="Примечание 3 3 2 5 2" xfId="2258"/>
    <cellStyle name="Примечание 3 3 2 6" xfId="2259"/>
    <cellStyle name="Примечание 3 3 2 6 2" xfId="2260"/>
    <cellStyle name="Примечание 3 3 2 7" xfId="2261"/>
    <cellStyle name="Примечание 3 3 3" xfId="2262"/>
    <cellStyle name="Примечание 3 3 3 2" xfId="2263"/>
    <cellStyle name="Примечание 3 3 3 2 2" xfId="2264"/>
    <cellStyle name="Примечание 3 3 3 2 2 2" xfId="2265"/>
    <cellStyle name="Примечание 3 3 3 2 3" xfId="2266"/>
    <cellStyle name="Примечание 3 3 3 2 3 2" xfId="2267"/>
    <cellStyle name="Примечание 3 3 3 2 4" xfId="2268"/>
    <cellStyle name="Примечание 3 3 3 3" xfId="2269"/>
    <cellStyle name="Примечание 3 3 3 3 2" xfId="2270"/>
    <cellStyle name="Примечание 3 3 3 3 2 2" xfId="2271"/>
    <cellStyle name="Примечание 3 3 3 4" xfId="2272"/>
    <cellStyle name="Примечание 3 3 3 4 2" xfId="2273"/>
    <cellStyle name="Примечание 3 3 3 4 2 2" xfId="2274"/>
    <cellStyle name="Примечание 3 3 3 4 3" xfId="2275"/>
    <cellStyle name="Примечание 3 3 3 5" xfId="2276"/>
    <cellStyle name="Примечание 3 3 3 5 2" xfId="2277"/>
    <cellStyle name="Примечание 3 3 3 6" xfId="2278"/>
    <cellStyle name="Примечание 3 3 3 6 2" xfId="2279"/>
    <cellStyle name="Примечание 3 3 3 7" xfId="2280"/>
    <cellStyle name="Примечание 3 3 3 7 2" xfId="2281"/>
    <cellStyle name="Примечание 3 3 3 8" xfId="2282"/>
    <cellStyle name="Примечание 3 3 4" xfId="2283"/>
    <cellStyle name="Примечание 3 3 4 2" xfId="2284"/>
    <cellStyle name="Примечание 3 3 4 2 2" xfId="2285"/>
    <cellStyle name="Примечание 3 3 4 3" xfId="2286"/>
    <cellStyle name="Примечание 3 3 5" xfId="2287"/>
    <cellStyle name="Примечание 3 3 5 2" xfId="2288"/>
    <cellStyle name="Примечание 3 3 5 2 2" xfId="2289"/>
    <cellStyle name="Примечание 3 3 5 3" xfId="2290"/>
    <cellStyle name="Примечание 3 3 5 3 2" xfId="2291"/>
    <cellStyle name="Примечание 3 3 5 4" xfId="2292"/>
    <cellStyle name="Примечание 3 3 6" xfId="2293"/>
    <cellStyle name="Примечание 3 3 6 2" xfId="2294"/>
    <cellStyle name="Примечание 3 3 6 2 2" xfId="2295"/>
    <cellStyle name="Примечание 3 3 6 3" xfId="2296"/>
    <cellStyle name="Примечание 3 3 7" xfId="2297"/>
    <cellStyle name="Примечание 3 3 7 2" xfId="2298"/>
    <cellStyle name="Примечание 3 3 8" xfId="2299"/>
    <cellStyle name="Примечание 3 3 8 2" xfId="2300"/>
    <cellStyle name="Примечание 3 4" xfId="2301"/>
    <cellStyle name="Примечание 3 4 2" xfId="2302"/>
    <cellStyle name="Примечание 3 4 2 2" xfId="2303"/>
    <cellStyle name="Примечание 3 4 2 2 2" xfId="2304"/>
    <cellStyle name="Примечание 3 4 2 3" xfId="2305"/>
    <cellStyle name="Примечание 3 4 2 3 2" xfId="2306"/>
    <cellStyle name="Примечание 3 4 2 4" xfId="2307"/>
    <cellStyle name="Примечание 3 4 3" xfId="2308"/>
    <cellStyle name="Примечание 3 4 3 2" xfId="2309"/>
    <cellStyle name="Примечание 3 4 3 2 2" xfId="2310"/>
    <cellStyle name="Примечание 3 4 3 2 3" xfId="2311"/>
    <cellStyle name="Примечание 3 4 3 3" xfId="2312"/>
    <cellStyle name="Примечание 3 4 4" xfId="2313"/>
    <cellStyle name="Примечание 3 4 4 2" xfId="2314"/>
    <cellStyle name="Примечание 3 4 4 2 2" xfId="2315"/>
    <cellStyle name="Примечание 3 4 4 3" xfId="2316"/>
    <cellStyle name="Примечание 3 4 5" xfId="2317"/>
    <cellStyle name="Примечание 3 4 5 2" xfId="2318"/>
    <cellStyle name="Примечание 3 4 5 3" xfId="2319"/>
    <cellStyle name="Примечание 3 4 6" xfId="2320"/>
    <cellStyle name="Примечание 3 4 6 2" xfId="2321"/>
    <cellStyle name="Примечание 3 4 7" xfId="2322"/>
    <cellStyle name="Примечание 3 4 7 2" xfId="2323"/>
    <cellStyle name="Примечание 3 4 8" xfId="2324"/>
    <cellStyle name="Примечание 3 5" xfId="2325"/>
    <cellStyle name="Примечание 3 5 2" xfId="2326"/>
    <cellStyle name="Примечание 3 5 2 2" xfId="2327"/>
    <cellStyle name="Примечание 3 5 3" xfId="2328"/>
    <cellStyle name="Примечание 3 6" xfId="2329"/>
    <cellStyle name="Примечание 3 6 2" xfId="2330"/>
    <cellStyle name="Примечание 3 6 2 2" xfId="2331"/>
    <cellStyle name="Примечание 3 6 3" xfId="2332"/>
    <cellStyle name="Примечание 3 6 3 2" xfId="2333"/>
    <cellStyle name="Примечание 3 6 4" xfId="2334"/>
    <cellStyle name="Примечание 3 7" xfId="2335"/>
    <cellStyle name="Примечание 3 7 2" xfId="2336"/>
    <cellStyle name="Примечание 3 7 2 2" xfId="2337"/>
    <cellStyle name="Примечание 3 7 2 3" xfId="2338"/>
    <cellStyle name="Примечание 3 7 3" xfId="2339"/>
    <cellStyle name="Примечание 3 8" xfId="2340"/>
    <cellStyle name="Примечание 3 8 2" xfId="2341"/>
    <cellStyle name="Примечание 3 9" xfId="2342"/>
    <cellStyle name="Примечание 3 9 2" xfId="2343"/>
    <cellStyle name="Примечание 4" xfId="2344"/>
    <cellStyle name="Примечание 4 2" xfId="2345"/>
    <cellStyle name="Примечание 4 2 2" xfId="2346"/>
    <cellStyle name="Примечание 4 2 2 2" xfId="2347"/>
    <cellStyle name="Примечание 4 2 3" xfId="2348"/>
    <cellStyle name="Примечание 4 2 4" xfId="2349"/>
    <cellStyle name="Примечание 4 3" xfId="2350"/>
    <cellStyle name="Примечание 4 3 2" xfId="2351"/>
    <cellStyle name="Примечание 4 4" xfId="2352"/>
    <cellStyle name="Примечание 4 4 2" xfId="2353"/>
    <cellStyle name="Примечание 4 5" xfId="2354"/>
    <cellStyle name="Примечание 5" xfId="2355"/>
    <cellStyle name="Примечание 5 2" xfId="2356"/>
    <cellStyle name="Примечание 5 2 2" xfId="2357"/>
    <cellStyle name="Примечание 5 2 2 2" xfId="2358"/>
    <cellStyle name="Примечание 5 2 3" xfId="2359"/>
    <cellStyle name="Примечание 5 2 4" xfId="2360"/>
    <cellStyle name="Примечание 5 3" xfId="2361"/>
    <cellStyle name="Примечание 5 3 2" xfId="2362"/>
    <cellStyle name="Примечание 5 4" xfId="2363"/>
    <cellStyle name="Примечание 5 4 2" xfId="2364"/>
    <cellStyle name="Примечание 5 5" xfId="2365"/>
    <cellStyle name="Примітка" xfId="2366"/>
    <cellStyle name="Примітка 2" xfId="2367"/>
    <cellStyle name="Примітка 2 2" xfId="2368"/>
    <cellStyle name="Примітка 2 2 2" xfId="2369"/>
    <cellStyle name="Примітка 2 3" xfId="2370"/>
    <cellStyle name="Примітка 2 4" xfId="2371"/>
    <cellStyle name="Примітка 3" xfId="2372"/>
    <cellStyle name="Примітка 3 2" xfId="2373"/>
    <cellStyle name="Примітка 4" xfId="2374"/>
    <cellStyle name="Примітка 4 2" xfId="2375"/>
    <cellStyle name="Примітка 5" xfId="2376"/>
    <cellStyle name="Percent" xfId="2377"/>
    <cellStyle name="Процентный 10" xfId="2378"/>
    <cellStyle name="Процентный 11" xfId="2379"/>
    <cellStyle name="Процентный 12" xfId="2380"/>
    <cellStyle name="Процентный 13" xfId="2381"/>
    <cellStyle name="Процентный 2" xfId="2382"/>
    <cellStyle name="Процентный 2 2" xfId="2383"/>
    <cellStyle name="Процентный 3" xfId="2384"/>
    <cellStyle name="Процентный 3 2" xfId="2385"/>
    <cellStyle name="Процентный 4" xfId="2386"/>
    <cellStyle name="Процентный 4 2" xfId="2387"/>
    <cellStyle name="Процентный 5" xfId="2388"/>
    <cellStyle name="Процентный 5 2" xfId="2389"/>
    <cellStyle name="Процентный 6" xfId="2390"/>
    <cellStyle name="Процентный 6 2" xfId="2391"/>
    <cellStyle name="Процентный 7" xfId="2392"/>
    <cellStyle name="Процентный 7 2" xfId="2393"/>
    <cellStyle name="Процентный 8" xfId="2394"/>
    <cellStyle name="Процентный 8 2" xfId="2395"/>
    <cellStyle name="Процентный 9" xfId="2396"/>
    <cellStyle name="Результат" xfId="2397"/>
    <cellStyle name="Результат 2" xfId="2398"/>
    <cellStyle name="Результат 2 2" xfId="2399"/>
    <cellStyle name="Результат 2 2 2" xfId="2400"/>
    <cellStyle name="Результат 2 3" xfId="2401"/>
    <cellStyle name="Результат 2 4" xfId="2402"/>
    <cellStyle name="Результат 3" xfId="2403"/>
    <cellStyle name="Результат 3 2" xfId="2404"/>
    <cellStyle name="Результат 4" xfId="2405"/>
    <cellStyle name="Результат 4 2" xfId="2406"/>
    <cellStyle name="Результат 5" xfId="2407"/>
    <cellStyle name="Связанная ячейка" xfId="2408"/>
    <cellStyle name="Связанная ячейка 2" xfId="2409"/>
    <cellStyle name="Связанная ячейка 2 2" xfId="2410"/>
    <cellStyle name="Связанная ячейка 2 2 2" xfId="2411"/>
    <cellStyle name="Связанная ячейка 2 2 3" xfId="2412"/>
    <cellStyle name="Связанная ячейка 2 3" xfId="2413"/>
    <cellStyle name="Связанная ячейка 3" xfId="2414"/>
    <cellStyle name="Связанная ячейка 3 2" xfId="2415"/>
    <cellStyle name="Связанная ячейка 3 2 2" xfId="2416"/>
    <cellStyle name="Стиль 1" xfId="2417"/>
    <cellStyle name="Стиль 1 2" xfId="2418"/>
    <cellStyle name="Текст попередження" xfId="2419"/>
    <cellStyle name="Текст пояснення" xfId="2420"/>
    <cellStyle name="Текст предупреждения" xfId="2421"/>
    <cellStyle name="Текст предупреждения 2" xfId="2422"/>
    <cellStyle name="Текст предупреждения 2 2" xfId="2423"/>
    <cellStyle name="Текст предупреждения 2 2 2" xfId="2424"/>
    <cellStyle name="Текст предупреждения 2 2 3" xfId="2425"/>
    <cellStyle name="Текст предупреждения 2 3" xfId="2426"/>
    <cellStyle name="Текст предупреждения 3" xfId="2427"/>
    <cellStyle name="Текст предупреждения 3 2" xfId="2428"/>
    <cellStyle name="Текст предупреждения 3 2 2" xfId="2429"/>
    <cellStyle name="Comma" xfId="2430"/>
    <cellStyle name="Comma [0]" xfId="2431"/>
    <cellStyle name="Финансовый 2" xfId="2432"/>
    <cellStyle name="Финансовый 2 2" xfId="2433"/>
    <cellStyle name="Финансовый 3" xfId="2434"/>
    <cellStyle name="Финансовый 4" xfId="2435"/>
    <cellStyle name="Финансовый 5" xfId="2436"/>
    <cellStyle name="Фінансовий 2" xfId="2437"/>
    <cellStyle name="Фінансовий 2 2" xfId="2438"/>
    <cellStyle name="Фінансовий 2 3" xfId="2439"/>
    <cellStyle name="Хороший" xfId="2440"/>
    <cellStyle name="Хороший 2" xfId="2441"/>
    <cellStyle name="Хороший 2 2" xfId="2442"/>
    <cellStyle name="Хороший 2 2 2" xfId="2443"/>
    <cellStyle name="Хороший 2 2 3" xfId="2444"/>
    <cellStyle name="Хороший 2 3" xfId="2445"/>
    <cellStyle name="Хороший 3" xfId="2446"/>
    <cellStyle name="Хороший 3 2" xfId="2447"/>
    <cellStyle name="Хороший 3 2 2" xfId="2448"/>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J854"/>
  <sheetViews>
    <sheetView tabSelected="1" zoomScale="60" zoomScaleNormal="60" zoomScalePageLayoutView="0" workbookViewId="0" topLeftCell="A1">
      <pane xSplit="32" ySplit="9" topLeftCell="AG10" activePane="bottomRight" state="frozen"/>
      <selection pane="topLeft" activeCell="AD1" sqref="AD1"/>
      <selection pane="topRight" activeCell="AH1" sqref="AH1"/>
      <selection pane="bottomLeft" activeCell="AD10" sqref="AD10"/>
      <selection pane="bottomRight" activeCell="AN544" sqref="AN544"/>
    </sheetView>
  </sheetViews>
  <sheetFormatPr defaultColWidth="9.00390625" defaultRowHeight="14.25" outlineLevelCol="1"/>
  <cols>
    <col min="1" max="1" width="24.625" style="23" hidden="1" customWidth="1" outlineLevel="1"/>
    <col min="2" max="2" width="33.75390625" style="23" hidden="1" customWidth="1" outlineLevel="1"/>
    <col min="3" max="3" width="14.375" style="23" hidden="1" customWidth="1" outlineLevel="1"/>
    <col min="4" max="4" width="12.125" style="23" hidden="1" customWidth="1" outlineLevel="1"/>
    <col min="5" max="5" width="8.00390625" style="23" hidden="1" customWidth="1" outlineLevel="1"/>
    <col min="6" max="6" width="9.625" style="23" hidden="1" customWidth="1" outlineLevel="1"/>
    <col min="7" max="24" width="8.00390625" style="23" hidden="1" customWidth="1" outlineLevel="1"/>
    <col min="25" max="25" width="10.125" style="23" hidden="1" customWidth="1" outlineLevel="1"/>
    <col min="26" max="29" width="8.00390625" style="23" hidden="1" customWidth="1" outlineLevel="1"/>
    <col min="30" max="30" width="32.25390625" style="23" customWidth="1" collapsed="1"/>
    <col min="31" max="31" width="42.125" style="23" customWidth="1"/>
    <col min="32" max="32" width="20.875" style="23" customWidth="1"/>
    <col min="33" max="33" width="23.00390625" style="23" customWidth="1"/>
    <col min="34" max="34" width="27.25390625" style="157" customWidth="1"/>
    <col min="35" max="35" width="9.125" style="23" customWidth="1"/>
    <col min="36" max="16384" width="9.00390625" style="23" customWidth="1"/>
  </cols>
  <sheetData>
    <row r="1" ht="23.25" hidden="1">
      <c r="AG1" s="136">
        <v>12</v>
      </c>
    </row>
    <row r="2" spans="30:34" ht="42" customHeight="1">
      <c r="AD2" s="427"/>
      <c r="AE2" s="427"/>
      <c r="AF2" s="427"/>
      <c r="AG2" s="427"/>
      <c r="AH2" s="427"/>
    </row>
    <row r="3" spans="30:34" ht="67.5" customHeight="1">
      <c r="AD3" s="426" t="s">
        <v>215</v>
      </c>
      <c r="AE3" s="426"/>
      <c r="AF3" s="426"/>
      <c r="AG3" s="426"/>
      <c r="AH3" s="426"/>
    </row>
    <row r="4" spans="30:34" ht="41.25" customHeight="1" thickBot="1">
      <c r="AD4" s="388"/>
      <c r="AE4" s="388"/>
      <c r="AF4" s="388"/>
      <c r="AG4" s="388"/>
      <c r="AH4" s="388"/>
    </row>
    <row r="5" spans="1:34" ht="15" customHeight="1">
      <c r="A5" s="417" t="s">
        <v>75</v>
      </c>
      <c r="B5" s="434" t="s">
        <v>0</v>
      </c>
      <c r="C5" s="435" t="s">
        <v>20</v>
      </c>
      <c r="D5" s="425" t="s">
        <v>15</v>
      </c>
      <c r="E5" s="437"/>
      <c r="F5" s="437"/>
      <c r="G5" s="437"/>
      <c r="H5" s="437"/>
      <c r="I5" s="437"/>
      <c r="J5" s="437"/>
      <c r="K5" s="437"/>
      <c r="L5" s="437"/>
      <c r="M5" s="437"/>
      <c r="N5" s="437"/>
      <c r="O5" s="437"/>
      <c r="P5" s="437"/>
      <c r="Q5" s="437"/>
      <c r="R5" s="437"/>
      <c r="S5" s="437"/>
      <c r="T5" s="437"/>
      <c r="U5" s="437"/>
      <c r="V5" s="437"/>
      <c r="W5" s="437"/>
      <c r="X5" s="437"/>
      <c r="Y5" s="417" t="s">
        <v>18</v>
      </c>
      <c r="Z5" s="417" t="s">
        <v>4</v>
      </c>
      <c r="AD5" s="419" t="s">
        <v>75</v>
      </c>
      <c r="AE5" s="422" t="s">
        <v>0</v>
      </c>
      <c r="AF5" s="431" t="s">
        <v>203</v>
      </c>
      <c r="AG5" s="428" t="s">
        <v>202</v>
      </c>
      <c r="AH5" s="428" t="s">
        <v>204</v>
      </c>
    </row>
    <row r="6" spans="1:34" ht="18" customHeight="1">
      <c r="A6" s="417"/>
      <c r="B6" s="434"/>
      <c r="C6" s="436"/>
      <c r="D6" s="425" t="s">
        <v>5</v>
      </c>
      <c r="E6" s="425" t="s">
        <v>16</v>
      </c>
      <c r="F6" s="425"/>
      <c r="G6" s="425"/>
      <c r="H6" s="425" t="s">
        <v>25</v>
      </c>
      <c r="I6" s="425" t="s">
        <v>17</v>
      </c>
      <c r="J6" s="425"/>
      <c r="K6" s="425"/>
      <c r="L6" s="425"/>
      <c r="M6" s="425"/>
      <c r="N6" s="425"/>
      <c r="O6" s="425"/>
      <c r="P6" s="425"/>
      <c r="Q6" s="425"/>
      <c r="R6" s="425"/>
      <c r="S6" s="425"/>
      <c r="T6" s="425"/>
      <c r="U6" s="425"/>
      <c r="V6" s="425"/>
      <c r="W6" s="418"/>
      <c r="X6" s="418"/>
      <c r="Y6" s="417"/>
      <c r="Z6" s="418"/>
      <c r="AD6" s="420"/>
      <c r="AE6" s="423"/>
      <c r="AF6" s="432"/>
      <c r="AG6" s="429"/>
      <c r="AH6" s="429"/>
    </row>
    <row r="7" spans="1:34" ht="174.75" customHeight="1" thickBot="1">
      <c r="A7" s="417"/>
      <c r="B7" s="434"/>
      <c r="C7" s="436"/>
      <c r="D7" s="425"/>
      <c r="E7" s="67" t="s">
        <v>22</v>
      </c>
      <c r="F7" s="67" t="s">
        <v>23</v>
      </c>
      <c r="G7" s="67" t="s">
        <v>24</v>
      </c>
      <c r="H7" s="425"/>
      <c r="I7" s="67" t="s">
        <v>26</v>
      </c>
      <c r="J7" s="67" t="s">
        <v>27</v>
      </c>
      <c r="K7" s="67" t="s">
        <v>28</v>
      </c>
      <c r="L7" s="68" t="s">
        <v>29</v>
      </c>
      <c r="M7" s="68" t="s">
        <v>21</v>
      </c>
      <c r="N7" s="68" t="s">
        <v>30</v>
      </c>
      <c r="O7" s="68" t="s">
        <v>31</v>
      </c>
      <c r="P7" s="68" t="s">
        <v>32</v>
      </c>
      <c r="Q7" s="68" t="s">
        <v>33</v>
      </c>
      <c r="R7" s="69" t="s">
        <v>34</v>
      </c>
      <c r="S7" s="69" t="s">
        <v>35</v>
      </c>
      <c r="T7" s="70" t="s">
        <v>36</v>
      </c>
      <c r="U7" s="70" t="s">
        <v>37</v>
      </c>
      <c r="V7" s="68" t="s">
        <v>38</v>
      </c>
      <c r="W7" s="68" t="s">
        <v>39</v>
      </c>
      <c r="X7" s="68" t="s">
        <v>40</v>
      </c>
      <c r="Y7" s="417"/>
      <c r="Z7" s="418"/>
      <c r="AD7" s="421"/>
      <c r="AE7" s="424"/>
      <c r="AF7" s="433"/>
      <c r="AG7" s="430"/>
      <c r="AH7" s="430"/>
    </row>
    <row r="8" spans="1:34" ht="18.75">
      <c r="A8" s="29"/>
      <c r="B8" s="71">
        <v>1</v>
      </c>
      <c r="C8" s="71">
        <v>2</v>
      </c>
      <c r="D8" s="71">
        <v>3</v>
      </c>
      <c r="E8" s="71">
        <v>4</v>
      </c>
      <c r="F8" s="71">
        <v>5</v>
      </c>
      <c r="G8" s="71">
        <v>6</v>
      </c>
      <c r="H8" s="71">
        <v>7</v>
      </c>
      <c r="I8" s="71">
        <v>8</v>
      </c>
      <c r="J8" s="71">
        <v>9</v>
      </c>
      <c r="K8" s="71">
        <v>10</v>
      </c>
      <c r="L8" s="71">
        <v>11</v>
      </c>
      <c r="M8" s="71">
        <v>12</v>
      </c>
      <c r="N8" s="71">
        <v>13</v>
      </c>
      <c r="O8" s="71">
        <v>14</v>
      </c>
      <c r="P8" s="71">
        <v>15</v>
      </c>
      <c r="Q8" s="71">
        <v>16</v>
      </c>
      <c r="R8" s="71">
        <v>17</v>
      </c>
      <c r="S8" s="71">
        <v>18</v>
      </c>
      <c r="T8" s="71">
        <v>19</v>
      </c>
      <c r="U8" s="71">
        <v>20</v>
      </c>
      <c r="V8" s="71">
        <v>21</v>
      </c>
      <c r="W8" s="71">
        <v>22</v>
      </c>
      <c r="X8" s="71">
        <v>23</v>
      </c>
      <c r="Y8" s="71">
        <v>24</v>
      </c>
      <c r="Z8" s="71">
        <v>25</v>
      </c>
      <c r="AD8" s="252">
        <v>1</v>
      </c>
      <c r="AE8" s="232">
        <v>2</v>
      </c>
      <c r="AF8" s="232">
        <v>3</v>
      </c>
      <c r="AG8" s="232">
        <v>4</v>
      </c>
      <c r="AH8" s="253">
        <v>5</v>
      </c>
    </row>
    <row r="9" spans="1:34" ht="0.75" customHeight="1" thickBot="1">
      <c r="A9" s="29"/>
      <c r="B9" s="71"/>
      <c r="C9" s="71"/>
      <c r="D9" s="71"/>
      <c r="E9" s="71"/>
      <c r="F9" s="71"/>
      <c r="G9" s="71"/>
      <c r="H9" s="71"/>
      <c r="I9" s="71"/>
      <c r="J9" s="71"/>
      <c r="K9" s="71"/>
      <c r="L9" s="71"/>
      <c r="M9" s="71"/>
      <c r="N9" s="71"/>
      <c r="O9" s="71"/>
      <c r="P9" s="71"/>
      <c r="Q9" s="71"/>
      <c r="R9" s="71"/>
      <c r="S9" s="71"/>
      <c r="T9" s="71"/>
      <c r="U9" s="71"/>
      <c r="V9" s="71"/>
      <c r="W9" s="71"/>
      <c r="X9" s="71"/>
      <c r="Y9" s="71"/>
      <c r="Z9" s="71"/>
      <c r="AD9" s="254"/>
      <c r="AE9" s="24"/>
      <c r="AF9" s="4"/>
      <c r="AG9" s="6"/>
      <c r="AH9" s="255"/>
    </row>
    <row r="10" spans="1:34" ht="42.75" customHeight="1" thickBot="1">
      <c r="A10" s="27" t="s">
        <v>145</v>
      </c>
      <c r="B10" s="17" t="s">
        <v>7</v>
      </c>
      <c r="C10" s="51">
        <v>87</v>
      </c>
      <c r="D10" s="53">
        <v>9095.1</v>
      </c>
      <c r="E10" s="53">
        <v>184.3</v>
      </c>
      <c r="F10" s="53">
        <v>2250.3</v>
      </c>
      <c r="G10" s="53">
        <v>320.5</v>
      </c>
      <c r="H10" s="53">
        <v>4279.8</v>
      </c>
      <c r="I10" s="53">
        <v>3722.6</v>
      </c>
      <c r="J10" s="53">
        <v>0</v>
      </c>
      <c r="K10" s="53">
        <v>0</v>
      </c>
      <c r="L10" s="53">
        <v>76.3</v>
      </c>
      <c r="M10" s="53">
        <v>1565</v>
      </c>
      <c r="N10" s="53">
        <v>88.10000000000001</v>
      </c>
      <c r="O10" s="53">
        <v>164.9</v>
      </c>
      <c r="P10" s="53">
        <v>15.7</v>
      </c>
      <c r="Q10" s="53">
        <v>0</v>
      </c>
      <c r="R10" s="53">
        <v>1367.4</v>
      </c>
      <c r="S10" s="53">
        <v>1321.8000000000002</v>
      </c>
      <c r="T10" s="53">
        <v>202.10000000000002</v>
      </c>
      <c r="U10" s="53">
        <v>0</v>
      </c>
      <c r="V10" s="53">
        <v>0</v>
      </c>
      <c r="W10" s="53">
        <v>5.7</v>
      </c>
      <c r="X10" s="53">
        <v>11.5</v>
      </c>
      <c r="Y10" s="53">
        <v>24671.100000000002</v>
      </c>
      <c r="Z10" s="54">
        <v>23631.32183908046</v>
      </c>
      <c r="AC10" s="92" t="e">
        <f>#REF!-Y10</f>
        <v>#REF!</v>
      </c>
      <c r="AD10" s="236" t="s">
        <v>145</v>
      </c>
      <c r="AE10" s="237" t="s">
        <v>7</v>
      </c>
      <c r="AF10" s="112">
        <v>87</v>
      </c>
      <c r="AG10" s="238">
        <v>23631.32183908046</v>
      </c>
      <c r="AH10" s="238">
        <v>102.51893876922739</v>
      </c>
    </row>
    <row r="11" spans="1:34" ht="18">
      <c r="A11" s="27" t="s">
        <v>145</v>
      </c>
      <c r="B11" s="57" t="s">
        <v>14</v>
      </c>
      <c r="C11" s="8"/>
      <c r="D11" s="9"/>
      <c r="E11" s="9"/>
      <c r="F11" s="9"/>
      <c r="G11" s="9"/>
      <c r="H11" s="9"/>
      <c r="I11" s="9"/>
      <c r="J11" s="9"/>
      <c r="K11" s="9"/>
      <c r="L11" s="9"/>
      <c r="M11" s="9"/>
      <c r="N11" s="9"/>
      <c r="O11" s="9"/>
      <c r="P11" s="9"/>
      <c r="Q11" s="9"/>
      <c r="R11" s="9"/>
      <c r="S11" s="9"/>
      <c r="T11" s="9"/>
      <c r="U11" s="9"/>
      <c r="V11" s="9"/>
      <c r="W11" s="9"/>
      <c r="X11" s="9"/>
      <c r="Y11" s="58"/>
      <c r="Z11" s="59">
        <v>0</v>
      </c>
      <c r="AC11" s="92" t="e">
        <f>#REF!-Y11</f>
        <v>#REF!</v>
      </c>
      <c r="AD11" s="256"/>
      <c r="AE11" s="233" t="s">
        <v>14</v>
      </c>
      <c r="AF11" s="114"/>
      <c r="AG11" s="239"/>
      <c r="AH11" s="268"/>
    </row>
    <row r="12" spans="1:34" ht="33.75" customHeight="1">
      <c r="A12" s="27" t="s">
        <v>145</v>
      </c>
      <c r="B12" s="60" t="s">
        <v>3</v>
      </c>
      <c r="C12" s="8">
        <v>3</v>
      </c>
      <c r="D12" s="9">
        <v>572.6</v>
      </c>
      <c r="E12" s="9">
        <v>22</v>
      </c>
      <c r="F12" s="9">
        <v>259.7</v>
      </c>
      <c r="G12" s="9">
        <v>38.6</v>
      </c>
      <c r="H12" s="9">
        <v>144.4</v>
      </c>
      <c r="I12" s="9">
        <v>561.8</v>
      </c>
      <c r="J12" s="9">
        <v>0</v>
      </c>
      <c r="K12" s="9">
        <v>0</v>
      </c>
      <c r="L12" s="9">
        <v>0</v>
      </c>
      <c r="M12" s="9">
        <v>157</v>
      </c>
      <c r="N12" s="9">
        <v>0</v>
      </c>
      <c r="O12" s="9">
        <v>0</v>
      </c>
      <c r="P12" s="9">
        <v>0</v>
      </c>
      <c r="Q12" s="9">
        <v>0</v>
      </c>
      <c r="R12" s="9">
        <v>95</v>
      </c>
      <c r="S12" s="9">
        <v>102.3</v>
      </c>
      <c r="T12" s="9">
        <v>0</v>
      </c>
      <c r="U12" s="9">
        <v>0</v>
      </c>
      <c r="V12" s="9">
        <v>0</v>
      </c>
      <c r="W12" s="9">
        <v>3.3</v>
      </c>
      <c r="X12" s="9">
        <v>1.8</v>
      </c>
      <c r="Y12" s="58">
        <v>1958.4999999999998</v>
      </c>
      <c r="Z12" s="7">
        <v>54402.777777777774</v>
      </c>
      <c r="AC12" s="92" t="e">
        <f>#REF!-Y12</f>
        <v>#REF!</v>
      </c>
      <c r="AD12" s="256"/>
      <c r="AE12" s="99" t="s">
        <v>3</v>
      </c>
      <c r="AF12" s="8">
        <v>3</v>
      </c>
      <c r="AG12" s="100">
        <v>54402.777777777774</v>
      </c>
      <c r="AH12" s="100">
        <v>141.19804400977992</v>
      </c>
    </row>
    <row r="13" spans="1:34" ht="30.75" customHeight="1">
      <c r="A13" s="27" t="s">
        <v>145</v>
      </c>
      <c r="B13" s="60" t="s">
        <v>2</v>
      </c>
      <c r="C13" s="8">
        <v>8</v>
      </c>
      <c r="D13" s="9">
        <v>951.8</v>
      </c>
      <c r="E13" s="9">
        <v>52</v>
      </c>
      <c r="F13" s="9">
        <v>430.1</v>
      </c>
      <c r="G13" s="9">
        <v>63.6</v>
      </c>
      <c r="H13" s="9">
        <v>241.4</v>
      </c>
      <c r="I13" s="9">
        <v>1001.8</v>
      </c>
      <c r="J13" s="9">
        <v>0</v>
      </c>
      <c r="K13" s="9">
        <v>0</v>
      </c>
      <c r="L13" s="9">
        <v>0</v>
      </c>
      <c r="M13" s="9">
        <v>244.4</v>
      </c>
      <c r="N13" s="9">
        <v>3.5</v>
      </c>
      <c r="O13" s="9">
        <v>0</v>
      </c>
      <c r="P13" s="9">
        <v>0</v>
      </c>
      <c r="Q13" s="9">
        <v>0</v>
      </c>
      <c r="R13" s="9">
        <v>161.8</v>
      </c>
      <c r="S13" s="9">
        <v>170.8</v>
      </c>
      <c r="T13" s="9">
        <v>0</v>
      </c>
      <c r="U13" s="9">
        <v>0</v>
      </c>
      <c r="V13" s="9">
        <v>0</v>
      </c>
      <c r="W13" s="9">
        <v>1.7</v>
      </c>
      <c r="X13" s="9">
        <v>5</v>
      </c>
      <c r="Y13" s="58">
        <v>3327.9</v>
      </c>
      <c r="Z13" s="7">
        <v>34665.625</v>
      </c>
      <c r="AC13" s="92" t="e">
        <f>#REF!-Y13</f>
        <v>#REF!</v>
      </c>
      <c r="AD13" s="256"/>
      <c r="AE13" s="99" t="s">
        <v>2</v>
      </c>
      <c r="AF13" s="8">
        <v>8</v>
      </c>
      <c r="AG13" s="100">
        <v>34665.625</v>
      </c>
      <c r="AH13" s="100">
        <v>148.56062197940744</v>
      </c>
    </row>
    <row r="14" spans="1:34" ht="46.5" customHeight="1">
      <c r="A14" s="27" t="s">
        <v>145</v>
      </c>
      <c r="B14" s="60" t="s">
        <v>19</v>
      </c>
      <c r="C14" s="8">
        <v>1</v>
      </c>
      <c r="D14" s="9">
        <v>59.7</v>
      </c>
      <c r="E14" s="9">
        <v>5</v>
      </c>
      <c r="F14" s="9">
        <v>29.9</v>
      </c>
      <c r="G14" s="9">
        <v>0</v>
      </c>
      <c r="H14" s="9">
        <v>13.8</v>
      </c>
      <c r="I14" s="9">
        <v>61.3</v>
      </c>
      <c r="J14" s="9">
        <v>0</v>
      </c>
      <c r="K14" s="9">
        <v>0</v>
      </c>
      <c r="L14" s="9">
        <v>5</v>
      </c>
      <c r="M14" s="9">
        <v>19.3</v>
      </c>
      <c r="N14" s="9">
        <v>3.2</v>
      </c>
      <c r="O14" s="9">
        <v>0</v>
      </c>
      <c r="P14" s="9">
        <v>0</v>
      </c>
      <c r="Q14" s="9">
        <v>0</v>
      </c>
      <c r="R14" s="9">
        <v>17.8</v>
      </c>
      <c r="S14" s="9">
        <v>0</v>
      </c>
      <c r="T14" s="9">
        <v>23.7</v>
      </c>
      <c r="U14" s="9">
        <v>0</v>
      </c>
      <c r="V14" s="9">
        <v>0</v>
      </c>
      <c r="W14" s="9">
        <v>0</v>
      </c>
      <c r="X14" s="9">
        <v>0</v>
      </c>
      <c r="Y14" s="58">
        <v>238.7</v>
      </c>
      <c r="Z14" s="7">
        <v>19891.666666666664</v>
      </c>
      <c r="AC14" s="92" t="e">
        <f>#REF!-Y14</f>
        <v>#REF!</v>
      </c>
      <c r="AD14" s="256"/>
      <c r="AE14" s="99" t="s">
        <v>19</v>
      </c>
      <c r="AF14" s="8">
        <v>1</v>
      </c>
      <c r="AG14" s="100">
        <v>19891.666666666664</v>
      </c>
      <c r="AH14" s="100">
        <v>125.79564489112227</v>
      </c>
    </row>
    <row r="15" spans="1:34" ht="27" customHeight="1">
      <c r="A15" s="27" t="s">
        <v>145</v>
      </c>
      <c r="B15" s="61" t="s">
        <v>42</v>
      </c>
      <c r="C15" s="8">
        <v>15</v>
      </c>
      <c r="D15" s="9">
        <v>1104</v>
      </c>
      <c r="E15" s="9">
        <v>59.2</v>
      </c>
      <c r="F15" s="9">
        <v>367.1</v>
      </c>
      <c r="G15" s="9">
        <v>104.2</v>
      </c>
      <c r="H15" s="9">
        <v>279.9</v>
      </c>
      <c r="I15" s="9">
        <v>1121.7</v>
      </c>
      <c r="J15" s="9">
        <v>0</v>
      </c>
      <c r="K15" s="9">
        <v>0</v>
      </c>
      <c r="L15" s="9">
        <v>66.4</v>
      </c>
      <c r="M15" s="9">
        <v>261.2</v>
      </c>
      <c r="N15" s="9">
        <v>11.7</v>
      </c>
      <c r="O15" s="9">
        <v>0</v>
      </c>
      <c r="P15" s="9">
        <v>0</v>
      </c>
      <c r="Q15" s="9">
        <v>0</v>
      </c>
      <c r="R15" s="9">
        <v>200.6</v>
      </c>
      <c r="S15" s="9">
        <v>208.2</v>
      </c>
      <c r="T15" s="9">
        <v>40.5</v>
      </c>
      <c r="U15" s="9">
        <v>0</v>
      </c>
      <c r="V15" s="9">
        <v>0</v>
      </c>
      <c r="W15" s="9">
        <v>0</v>
      </c>
      <c r="X15" s="9">
        <v>0.7</v>
      </c>
      <c r="Y15" s="58">
        <v>3825.3999999999996</v>
      </c>
      <c r="Z15" s="7">
        <v>21252.22222222222</v>
      </c>
      <c r="AC15" s="92" t="e">
        <f>#REF!-Y15</f>
        <v>#REF!</v>
      </c>
      <c r="AD15" s="256"/>
      <c r="AE15" s="101" t="s">
        <v>42</v>
      </c>
      <c r="AF15" s="8">
        <v>15</v>
      </c>
      <c r="AG15" s="100">
        <v>21252.22222222222</v>
      </c>
      <c r="AH15" s="100">
        <v>145.81521739130434</v>
      </c>
    </row>
    <row r="16" spans="1:34" ht="15" customHeight="1">
      <c r="A16" s="27" t="s">
        <v>145</v>
      </c>
      <c r="B16" s="60" t="s">
        <v>43</v>
      </c>
      <c r="C16" s="8">
        <v>13</v>
      </c>
      <c r="D16" s="9">
        <v>771.4</v>
      </c>
      <c r="E16" s="9">
        <v>32.3</v>
      </c>
      <c r="F16" s="9">
        <v>128.5</v>
      </c>
      <c r="G16" s="9">
        <v>0</v>
      </c>
      <c r="H16" s="9">
        <v>193.5</v>
      </c>
      <c r="I16" s="9">
        <v>717.5</v>
      </c>
      <c r="J16" s="9">
        <v>0</v>
      </c>
      <c r="K16" s="9">
        <v>0</v>
      </c>
      <c r="L16" s="9">
        <v>2.8</v>
      </c>
      <c r="M16" s="9">
        <v>138.6</v>
      </c>
      <c r="N16" s="9">
        <v>7.1</v>
      </c>
      <c r="O16" s="9">
        <v>0.3</v>
      </c>
      <c r="P16" s="9">
        <v>0</v>
      </c>
      <c r="Q16" s="9">
        <v>0</v>
      </c>
      <c r="R16" s="9">
        <v>105</v>
      </c>
      <c r="S16" s="9">
        <v>107.3</v>
      </c>
      <c r="T16" s="9">
        <v>23.1</v>
      </c>
      <c r="U16" s="9">
        <v>0</v>
      </c>
      <c r="V16" s="9">
        <v>0</v>
      </c>
      <c r="W16" s="9">
        <v>0</v>
      </c>
      <c r="X16" s="9">
        <v>0.6</v>
      </c>
      <c r="Y16" s="58">
        <v>2227.9999999999995</v>
      </c>
      <c r="Z16" s="7">
        <v>14282.05128205128</v>
      </c>
      <c r="AC16" s="92" t="e">
        <f>#REF!-Y16</f>
        <v>#REF!</v>
      </c>
      <c r="AD16" s="256"/>
      <c r="AE16" s="99" t="s">
        <v>43</v>
      </c>
      <c r="AF16" s="8">
        <v>13</v>
      </c>
      <c r="AG16" s="100">
        <v>14282.05128205128</v>
      </c>
      <c r="AH16" s="100">
        <v>132.00674099040705</v>
      </c>
    </row>
    <row r="17" spans="1:34" ht="15.75">
      <c r="A17" s="27" t="s">
        <v>145</v>
      </c>
      <c r="B17" s="62" t="s">
        <v>8</v>
      </c>
      <c r="C17" s="8">
        <v>0</v>
      </c>
      <c r="D17" s="9">
        <v>0</v>
      </c>
      <c r="E17" s="9">
        <v>0</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58">
        <v>0</v>
      </c>
      <c r="Z17" s="7">
        <v>0</v>
      </c>
      <c r="AC17" s="92" t="e">
        <f>#REF!-Y17</f>
        <v>#REF!</v>
      </c>
      <c r="AD17" s="256"/>
      <c r="AE17" s="102" t="s">
        <v>8</v>
      </c>
      <c r="AF17" s="8">
        <v>0</v>
      </c>
      <c r="AG17" s="100">
        <v>0</v>
      </c>
      <c r="AH17" s="100">
        <v>0</v>
      </c>
    </row>
    <row r="18" spans="1:34" ht="20.25" customHeight="1">
      <c r="A18" s="27" t="s">
        <v>145</v>
      </c>
      <c r="B18" s="63" t="s">
        <v>9</v>
      </c>
      <c r="C18" s="8">
        <v>11</v>
      </c>
      <c r="D18" s="9">
        <v>693.1</v>
      </c>
      <c r="E18" s="9">
        <v>26.7</v>
      </c>
      <c r="F18" s="9">
        <v>88.5</v>
      </c>
      <c r="G18" s="9">
        <v>0</v>
      </c>
      <c r="H18" s="9">
        <v>175</v>
      </c>
      <c r="I18" s="9">
        <v>664.9</v>
      </c>
      <c r="J18" s="9">
        <v>0</v>
      </c>
      <c r="K18" s="9">
        <v>0</v>
      </c>
      <c r="L18" s="9">
        <v>2.8</v>
      </c>
      <c r="M18" s="9">
        <v>106.3</v>
      </c>
      <c r="N18" s="9">
        <v>7.1</v>
      </c>
      <c r="O18" s="9">
        <v>0.3</v>
      </c>
      <c r="P18" s="9">
        <v>0</v>
      </c>
      <c r="Q18" s="9">
        <v>0</v>
      </c>
      <c r="R18" s="9">
        <v>83.6</v>
      </c>
      <c r="S18" s="9">
        <v>95.4</v>
      </c>
      <c r="T18" s="9">
        <v>13.1</v>
      </c>
      <c r="U18" s="9">
        <v>0</v>
      </c>
      <c r="V18" s="9">
        <v>0</v>
      </c>
      <c r="W18" s="9">
        <v>0</v>
      </c>
      <c r="X18" s="9">
        <v>0.6</v>
      </c>
      <c r="Y18" s="58">
        <v>1957.3999999999996</v>
      </c>
      <c r="Z18" s="7">
        <v>14828.787878787876</v>
      </c>
      <c r="AC18" s="92" t="e">
        <f>#REF!-Y18</f>
        <v>#REF!</v>
      </c>
      <c r="AD18" s="256"/>
      <c r="AE18" s="103" t="s">
        <v>9</v>
      </c>
      <c r="AF18" s="8">
        <v>11</v>
      </c>
      <c r="AG18" s="100">
        <v>14828.787878787876</v>
      </c>
      <c r="AH18" s="100">
        <v>134.94445245996246</v>
      </c>
    </row>
    <row r="19" spans="1:34" ht="28.5" customHeight="1">
      <c r="A19" s="27" t="s">
        <v>145</v>
      </c>
      <c r="B19" s="64" t="s">
        <v>44</v>
      </c>
      <c r="C19" s="8">
        <v>6</v>
      </c>
      <c r="D19" s="9">
        <v>224.5</v>
      </c>
      <c r="E19" s="9">
        <v>13.8</v>
      </c>
      <c r="F19" s="9">
        <v>60.4</v>
      </c>
      <c r="G19" s="9">
        <v>0</v>
      </c>
      <c r="H19" s="9">
        <v>55.1</v>
      </c>
      <c r="I19" s="9">
        <v>174.6</v>
      </c>
      <c r="J19" s="9">
        <v>0</v>
      </c>
      <c r="K19" s="9">
        <v>0</v>
      </c>
      <c r="L19" s="9">
        <v>2.1</v>
      </c>
      <c r="M19" s="9">
        <v>55.4</v>
      </c>
      <c r="N19" s="9">
        <v>5.2</v>
      </c>
      <c r="O19" s="9">
        <v>3.7</v>
      </c>
      <c r="P19" s="9">
        <v>0</v>
      </c>
      <c r="Q19" s="9">
        <v>0</v>
      </c>
      <c r="R19" s="9">
        <v>35.2</v>
      </c>
      <c r="S19" s="9">
        <v>43.1</v>
      </c>
      <c r="T19" s="9">
        <v>31.6</v>
      </c>
      <c r="U19" s="9">
        <v>0</v>
      </c>
      <c r="V19" s="9">
        <v>0</v>
      </c>
      <c r="W19" s="9">
        <v>0</v>
      </c>
      <c r="X19" s="9">
        <v>0</v>
      </c>
      <c r="Y19" s="58">
        <v>704.7000000000002</v>
      </c>
      <c r="Z19" s="7">
        <v>9787.500000000004</v>
      </c>
      <c r="AC19" s="92" t="e">
        <f>#REF!-Y19</f>
        <v>#REF!</v>
      </c>
      <c r="AD19" s="256"/>
      <c r="AE19" s="104" t="s">
        <v>44</v>
      </c>
      <c r="AF19" s="8">
        <v>6</v>
      </c>
      <c r="AG19" s="100">
        <v>9787.500000000004</v>
      </c>
      <c r="AH19" s="100">
        <v>121.51447661469933</v>
      </c>
    </row>
    <row r="20" spans="1:34" ht="15.75">
      <c r="A20" s="27" t="s">
        <v>145</v>
      </c>
      <c r="B20" s="62" t="s">
        <v>8</v>
      </c>
      <c r="C20" s="8">
        <v>0</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58">
        <v>0</v>
      </c>
      <c r="Z20" s="7">
        <v>0</v>
      </c>
      <c r="AC20" s="92" t="e">
        <f>#REF!-Y20</f>
        <v>#REF!</v>
      </c>
      <c r="AD20" s="256"/>
      <c r="AE20" s="102" t="s">
        <v>8</v>
      </c>
      <c r="AF20" s="8">
        <v>0</v>
      </c>
      <c r="AG20" s="100">
        <v>0</v>
      </c>
      <c r="AH20" s="100">
        <v>0</v>
      </c>
    </row>
    <row r="21" spans="1:34" ht="22.5" customHeight="1">
      <c r="A21" s="27" t="s">
        <v>145</v>
      </c>
      <c r="B21" s="63" t="s">
        <v>10</v>
      </c>
      <c r="C21" s="8">
        <v>4</v>
      </c>
      <c r="D21" s="9">
        <v>119.6</v>
      </c>
      <c r="E21" s="9">
        <v>4.5</v>
      </c>
      <c r="F21" s="9">
        <v>8</v>
      </c>
      <c r="G21" s="9">
        <v>0</v>
      </c>
      <c r="H21" s="9">
        <v>29.7</v>
      </c>
      <c r="I21" s="9">
        <v>98.1</v>
      </c>
      <c r="J21" s="9">
        <v>0</v>
      </c>
      <c r="K21" s="9">
        <v>0</v>
      </c>
      <c r="L21" s="9">
        <v>2.1</v>
      </c>
      <c r="M21" s="9">
        <v>23.5</v>
      </c>
      <c r="N21" s="9">
        <v>2.8</v>
      </c>
      <c r="O21" s="9">
        <v>3.7</v>
      </c>
      <c r="P21" s="9">
        <v>0</v>
      </c>
      <c r="Q21" s="9">
        <v>0</v>
      </c>
      <c r="R21" s="9">
        <v>15.4</v>
      </c>
      <c r="S21" s="9">
        <v>22.4</v>
      </c>
      <c r="T21" s="9">
        <v>31.6</v>
      </c>
      <c r="U21" s="9">
        <v>0</v>
      </c>
      <c r="V21" s="9">
        <v>0</v>
      </c>
      <c r="W21" s="9">
        <v>0</v>
      </c>
      <c r="X21" s="9">
        <v>0</v>
      </c>
      <c r="Y21" s="58">
        <v>361.4</v>
      </c>
      <c r="Z21" s="7">
        <v>7529.166666666666</v>
      </c>
      <c r="AC21" s="92" t="e">
        <f>#REF!-Y21</f>
        <v>#REF!</v>
      </c>
      <c r="AD21" s="256"/>
      <c r="AE21" s="103" t="s">
        <v>10</v>
      </c>
      <c r="AF21" s="8">
        <v>4</v>
      </c>
      <c r="AG21" s="100">
        <v>7529.166666666666</v>
      </c>
      <c r="AH21" s="100">
        <v>125.58528428093645</v>
      </c>
    </row>
    <row r="22" spans="1:34" ht="30.75" customHeight="1">
      <c r="A22" s="27" t="s">
        <v>145</v>
      </c>
      <c r="B22" s="65" t="s">
        <v>11</v>
      </c>
      <c r="C22" s="8">
        <v>5</v>
      </c>
      <c r="D22" s="9">
        <v>349.4</v>
      </c>
      <c r="E22" s="9">
        <v>0</v>
      </c>
      <c r="F22" s="9">
        <v>20.2</v>
      </c>
      <c r="G22" s="9">
        <v>0</v>
      </c>
      <c r="H22" s="9">
        <v>379.7</v>
      </c>
      <c r="I22" s="9">
        <v>0</v>
      </c>
      <c r="J22" s="9">
        <v>0</v>
      </c>
      <c r="K22" s="9">
        <v>0</v>
      </c>
      <c r="L22" s="9">
        <v>0</v>
      </c>
      <c r="M22" s="9">
        <v>29.8</v>
      </c>
      <c r="N22" s="9">
        <v>3.3</v>
      </c>
      <c r="O22" s="9">
        <v>5</v>
      </c>
      <c r="P22" s="9">
        <v>0</v>
      </c>
      <c r="Q22" s="9">
        <v>0</v>
      </c>
      <c r="R22" s="9">
        <v>31.2</v>
      </c>
      <c r="S22" s="9">
        <v>42.4</v>
      </c>
      <c r="T22" s="9">
        <v>18.8</v>
      </c>
      <c r="U22" s="9">
        <v>0</v>
      </c>
      <c r="V22" s="9">
        <v>0</v>
      </c>
      <c r="W22" s="9">
        <v>0</v>
      </c>
      <c r="X22" s="9">
        <v>0</v>
      </c>
      <c r="Y22" s="58">
        <v>879.7999999999998</v>
      </c>
      <c r="Z22" s="7">
        <v>14663.333333333332</v>
      </c>
      <c r="AC22" s="92" t="e">
        <f>#REF!-Y22</f>
        <v>#REF!</v>
      </c>
      <c r="AD22" s="256"/>
      <c r="AE22" s="10" t="s">
        <v>11</v>
      </c>
      <c r="AF22" s="8">
        <v>5</v>
      </c>
      <c r="AG22" s="100">
        <v>14663.333333333332</v>
      </c>
      <c r="AH22" s="100">
        <v>120.80709788208357</v>
      </c>
    </row>
    <row r="23" spans="1:34" ht="21" customHeight="1">
      <c r="A23" s="27" t="s">
        <v>145</v>
      </c>
      <c r="B23" s="65" t="s">
        <v>13</v>
      </c>
      <c r="C23" s="8">
        <v>30</v>
      </c>
      <c r="D23" s="9">
        <v>4825.6</v>
      </c>
      <c r="E23" s="9">
        <v>0</v>
      </c>
      <c r="F23" s="9">
        <v>954.4</v>
      </c>
      <c r="G23" s="9">
        <v>114.1</v>
      </c>
      <c r="H23" s="9">
        <v>2806</v>
      </c>
      <c r="I23" s="9">
        <v>83.9</v>
      </c>
      <c r="J23" s="9">
        <v>0</v>
      </c>
      <c r="K23" s="9">
        <v>0</v>
      </c>
      <c r="L23" s="9">
        <v>0</v>
      </c>
      <c r="M23" s="9">
        <v>620.1</v>
      </c>
      <c r="N23" s="9">
        <v>52.7</v>
      </c>
      <c r="O23" s="9">
        <v>0</v>
      </c>
      <c r="P23" s="9">
        <v>0</v>
      </c>
      <c r="Q23" s="9">
        <v>0</v>
      </c>
      <c r="R23" s="9">
        <v>682.4</v>
      </c>
      <c r="S23" s="9">
        <v>647.7</v>
      </c>
      <c r="T23" s="9">
        <v>64.4</v>
      </c>
      <c r="U23" s="9">
        <v>0</v>
      </c>
      <c r="V23" s="9">
        <v>0</v>
      </c>
      <c r="W23" s="9">
        <v>0</v>
      </c>
      <c r="X23" s="9">
        <v>3.4</v>
      </c>
      <c r="Y23" s="58">
        <v>10854.7</v>
      </c>
      <c r="Z23" s="7">
        <v>30151.94444444445</v>
      </c>
      <c r="AC23" s="92" t="e">
        <f>#REF!-Y23</f>
        <v>#REF!</v>
      </c>
      <c r="AD23" s="256"/>
      <c r="AE23" s="10" t="s">
        <v>13</v>
      </c>
      <c r="AF23" s="8">
        <v>30</v>
      </c>
      <c r="AG23" s="100">
        <v>30151.94444444445</v>
      </c>
      <c r="AH23" s="100">
        <v>73.30901856763926</v>
      </c>
    </row>
    <row r="24" spans="1:34" ht="15.75">
      <c r="A24" s="27" t="s">
        <v>145</v>
      </c>
      <c r="B24" s="62" t="s">
        <v>8</v>
      </c>
      <c r="C24" s="8">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58">
        <v>0</v>
      </c>
      <c r="Z24" s="7">
        <v>0</v>
      </c>
      <c r="AC24" s="92" t="e">
        <f>#REF!-Y24</f>
        <v>#REF!</v>
      </c>
      <c r="AD24" s="256"/>
      <c r="AE24" s="102" t="s">
        <v>8</v>
      </c>
      <c r="AF24" s="8">
        <v>0</v>
      </c>
      <c r="AG24" s="100">
        <v>0</v>
      </c>
      <c r="AH24" s="100">
        <v>0</v>
      </c>
    </row>
    <row r="25" spans="1:34" ht="20.25" customHeight="1">
      <c r="A25" s="27" t="s">
        <v>145</v>
      </c>
      <c r="B25" s="63" t="s">
        <v>12</v>
      </c>
      <c r="C25" s="8">
        <v>30</v>
      </c>
      <c r="D25" s="9">
        <v>4825.6</v>
      </c>
      <c r="E25" s="9">
        <v>0</v>
      </c>
      <c r="F25" s="9">
        <v>954.4</v>
      </c>
      <c r="G25" s="9">
        <v>114.1</v>
      </c>
      <c r="H25" s="9">
        <v>2805.9</v>
      </c>
      <c r="I25" s="9">
        <v>83.9</v>
      </c>
      <c r="J25" s="9">
        <v>0</v>
      </c>
      <c r="K25" s="9">
        <v>0</v>
      </c>
      <c r="L25" s="9">
        <v>0</v>
      </c>
      <c r="M25" s="9">
        <v>620.1</v>
      </c>
      <c r="N25" s="9">
        <v>52.7</v>
      </c>
      <c r="O25" s="9">
        <v>0</v>
      </c>
      <c r="P25" s="9">
        <v>0</v>
      </c>
      <c r="Q25" s="9">
        <v>0</v>
      </c>
      <c r="R25" s="9">
        <v>682.4</v>
      </c>
      <c r="S25" s="9">
        <v>647.7</v>
      </c>
      <c r="T25" s="9">
        <v>64.4</v>
      </c>
      <c r="U25" s="9">
        <v>0</v>
      </c>
      <c r="V25" s="9">
        <v>0</v>
      </c>
      <c r="W25" s="9">
        <v>0</v>
      </c>
      <c r="X25" s="9">
        <v>3.4</v>
      </c>
      <c r="Y25" s="58">
        <v>10854.6</v>
      </c>
      <c r="Z25" s="7">
        <v>30151.666666666668</v>
      </c>
      <c r="AC25" s="92" t="e">
        <f>#REF!-Y25</f>
        <v>#REF!</v>
      </c>
      <c r="AD25" s="256"/>
      <c r="AE25" s="103" t="s">
        <v>12</v>
      </c>
      <c r="AF25" s="8">
        <v>30</v>
      </c>
      <c r="AG25" s="100">
        <v>30151.666666666668</v>
      </c>
      <c r="AH25" s="100">
        <v>73.30694628647214</v>
      </c>
    </row>
    <row r="26" spans="1:34" ht="22.5" customHeight="1" thickBot="1">
      <c r="A26" s="27" t="s">
        <v>145</v>
      </c>
      <c r="B26" s="64" t="s">
        <v>41</v>
      </c>
      <c r="C26" s="8">
        <v>6</v>
      </c>
      <c r="D26" s="9">
        <v>236.1</v>
      </c>
      <c r="E26" s="9">
        <v>0</v>
      </c>
      <c r="F26" s="9">
        <v>0</v>
      </c>
      <c r="G26" s="9">
        <v>0</v>
      </c>
      <c r="H26" s="9">
        <v>166</v>
      </c>
      <c r="I26" s="9">
        <v>0</v>
      </c>
      <c r="J26" s="9">
        <v>0</v>
      </c>
      <c r="K26" s="9">
        <v>0</v>
      </c>
      <c r="L26" s="9">
        <v>0</v>
      </c>
      <c r="M26" s="9">
        <v>39.2</v>
      </c>
      <c r="N26" s="9">
        <v>1.4</v>
      </c>
      <c r="O26" s="9">
        <v>155.9</v>
      </c>
      <c r="P26" s="9">
        <v>15.7</v>
      </c>
      <c r="Q26" s="9">
        <v>0</v>
      </c>
      <c r="R26" s="9">
        <v>38.4</v>
      </c>
      <c r="S26" s="9">
        <v>0</v>
      </c>
      <c r="T26" s="9">
        <v>0</v>
      </c>
      <c r="U26" s="9">
        <v>0</v>
      </c>
      <c r="V26" s="9">
        <v>0</v>
      </c>
      <c r="W26" s="9">
        <v>0.7</v>
      </c>
      <c r="X26" s="9">
        <v>0</v>
      </c>
      <c r="Y26" s="58">
        <v>653.4000000000001</v>
      </c>
      <c r="Z26" s="7">
        <v>9075.000000000002</v>
      </c>
      <c r="AC26" s="92" t="e">
        <f>#REF!-Y26</f>
        <v>#REF!</v>
      </c>
      <c r="AD26" s="257"/>
      <c r="AE26" s="246" t="s">
        <v>41</v>
      </c>
      <c r="AF26" s="50">
        <v>6</v>
      </c>
      <c r="AG26" s="248">
        <v>9075.000000000002</v>
      </c>
      <c r="AH26" s="248">
        <v>70.30919102075393</v>
      </c>
    </row>
    <row r="27" spans="1:34" ht="38.25" thickBot="1">
      <c r="A27" s="27" t="s">
        <v>146</v>
      </c>
      <c r="B27" s="17" t="s">
        <v>7</v>
      </c>
      <c r="C27" s="51">
        <v>78</v>
      </c>
      <c r="D27" s="53">
        <v>7747.5</v>
      </c>
      <c r="E27" s="53">
        <v>200.60000000000002</v>
      </c>
      <c r="F27" s="53">
        <v>2100.1</v>
      </c>
      <c r="G27" s="53">
        <v>442</v>
      </c>
      <c r="H27" s="53">
        <v>1902.4</v>
      </c>
      <c r="I27" s="53">
        <v>4686.6</v>
      </c>
      <c r="J27" s="53">
        <v>0</v>
      </c>
      <c r="K27" s="53">
        <v>0</v>
      </c>
      <c r="L27" s="53">
        <v>64.1</v>
      </c>
      <c r="M27" s="53">
        <v>1406.4</v>
      </c>
      <c r="N27" s="53">
        <v>137.5</v>
      </c>
      <c r="O27" s="53">
        <v>111.8</v>
      </c>
      <c r="P27" s="53">
        <v>33</v>
      </c>
      <c r="Q27" s="53">
        <v>0</v>
      </c>
      <c r="R27" s="53">
        <v>1173.6999999999998</v>
      </c>
      <c r="S27" s="53">
        <v>1148.7</v>
      </c>
      <c r="T27" s="53">
        <v>338.4</v>
      </c>
      <c r="U27" s="53">
        <v>0</v>
      </c>
      <c r="V27" s="53">
        <v>0</v>
      </c>
      <c r="W27" s="53">
        <v>0</v>
      </c>
      <c r="X27" s="53">
        <v>75.2</v>
      </c>
      <c r="Y27" s="53">
        <v>21568</v>
      </c>
      <c r="Z27" s="54">
        <v>23042.735042735043</v>
      </c>
      <c r="AC27" s="92" t="e">
        <f>#REF!-Y27</f>
        <v>#REF!</v>
      </c>
      <c r="AD27" s="236" t="s">
        <v>146</v>
      </c>
      <c r="AE27" s="237" t="s">
        <v>7</v>
      </c>
      <c r="AF27" s="112">
        <v>78</v>
      </c>
      <c r="AG27" s="238">
        <v>23042.735042735043</v>
      </c>
      <c r="AH27" s="238">
        <v>99.87350758309131</v>
      </c>
    </row>
    <row r="28" spans="1:34" ht="15.75">
      <c r="A28" s="27" t="s">
        <v>146</v>
      </c>
      <c r="B28" s="57" t="s">
        <v>14</v>
      </c>
      <c r="C28" s="8"/>
      <c r="D28" s="9"/>
      <c r="E28" s="9"/>
      <c r="F28" s="9"/>
      <c r="G28" s="9"/>
      <c r="H28" s="9"/>
      <c r="I28" s="9"/>
      <c r="J28" s="9"/>
      <c r="K28" s="9"/>
      <c r="L28" s="9"/>
      <c r="M28" s="9"/>
      <c r="N28" s="9"/>
      <c r="O28" s="9"/>
      <c r="P28" s="9"/>
      <c r="Q28" s="9"/>
      <c r="R28" s="9"/>
      <c r="S28" s="9"/>
      <c r="T28" s="9"/>
      <c r="U28" s="9"/>
      <c r="V28" s="9"/>
      <c r="W28" s="9"/>
      <c r="X28" s="9"/>
      <c r="Y28" s="58"/>
      <c r="Z28" s="7">
        <v>0</v>
      </c>
      <c r="AC28" s="92" t="e">
        <f>#REF!-Y28</f>
        <v>#REF!</v>
      </c>
      <c r="AD28" s="256"/>
      <c r="AE28" s="245" t="s">
        <v>14</v>
      </c>
      <c r="AF28" s="118"/>
      <c r="AG28" s="249"/>
      <c r="AH28" s="250">
        <v>0</v>
      </c>
    </row>
    <row r="29" spans="1:34" ht="30" customHeight="1">
      <c r="A29" s="27" t="s">
        <v>146</v>
      </c>
      <c r="B29" s="60" t="s">
        <v>3</v>
      </c>
      <c r="C29" s="8">
        <v>1</v>
      </c>
      <c r="D29" s="9">
        <v>178.8</v>
      </c>
      <c r="E29" s="9">
        <v>7.3999999999999995</v>
      </c>
      <c r="F29" s="9">
        <v>89.4</v>
      </c>
      <c r="G29" s="9">
        <v>0</v>
      </c>
      <c r="H29" s="9">
        <v>41.99999999999999</v>
      </c>
      <c r="I29" s="9">
        <v>155.4</v>
      </c>
      <c r="J29" s="9">
        <v>0</v>
      </c>
      <c r="K29" s="9">
        <v>0</v>
      </c>
      <c r="L29" s="9">
        <v>0</v>
      </c>
      <c r="M29" s="9">
        <v>79.8</v>
      </c>
      <c r="N29" s="9">
        <v>19.2</v>
      </c>
      <c r="O29" s="9">
        <v>0</v>
      </c>
      <c r="P29" s="9">
        <v>0</v>
      </c>
      <c r="Q29" s="9">
        <v>0</v>
      </c>
      <c r="R29" s="9">
        <v>51.4</v>
      </c>
      <c r="S29" s="9">
        <v>33.7</v>
      </c>
      <c r="T29" s="9">
        <v>26.2</v>
      </c>
      <c r="U29" s="9">
        <v>0</v>
      </c>
      <c r="V29" s="9">
        <v>0</v>
      </c>
      <c r="W29" s="9">
        <v>0</v>
      </c>
      <c r="X29" s="9">
        <v>3.9</v>
      </c>
      <c r="Y29" s="58">
        <v>687.2</v>
      </c>
      <c r="Z29" s="7">
        <v>57266.66666666667</v>
      </c>
      <c r="AC29" s="92" t="e">
        <f>#REF!-Y29</f>
        <v>#REF!</v>
      </c>
      <c r="AD29" s="256"/>
      <c r="AE29" s="99" t="s">
        <v>3</v>
      </c>
      <c r="AF29" s="8">
        <v>1</v>
      </c>
      <c r="AG29" s="100">
        <v>57266.66666666667</v>
      </c>
      <c r="AH29" s="100">
        <v>129.25055928411632</v>
      </c>
    </row>
    <row r="30" spans="1:34" ht="28.5" customHeight="1">
      <c r="A30" s="27" t="s">
        <v>146</v>
      </c>
      <c r="B30" s="60" t="s">
        <v>2</v>
      </c>
      <c r="C30" s="8">
        <v>12</v>
      </c>
      <c r="D30" s="9">
        <v>1265.9</v>
      </c>
      <c r="E30" s="9">
        <v>74.4</v>
      </c>
      <c r="F30" s="9">
        <v>545.5</v>
      </c>
      <c r="G30" s="9">
        <v>70.6</v>
      </c>
      <c r="H30" s="9">
        <v>301.7</v>
      </c>
      <c r="I30" s="9">
        <v>1017</v>
      </c>
      <c r="J30" s="9">
        <v>0</v>
      </c>
      <c r="K30" s="9">
        <v>0</v>
      </c>
      <c r="L30" s="9">
        <v>25.5</v>
      </c>
      <c r="M30" s="9">
        <v>257.8</v>
      </c>
      <c r="N30" s="9">
        <v>20.8</v>
      </c>
      <c r="O30" s="9">
        <v>0</v>
      </c>
      <c r="P30" s="9">
        <v>0</v>
      </c>
      <c r="Q30" s="9">
        <v>0</v>
      </c>
      <c r="R30" s="9">
        <v>219.9</v>
      </c>
      <c r="S30" s="9">
        <v>219.1</v>
      </c>
      <c r="T30" s="9">
        <v>124.19999999999999</v>
      </c>
      <c r="U30" s="9">
        <v>0</v>
      </c>
      <c r="V30" s="9">
        <v>0</v>
      </c>
      <c r="W30" s="9">
        <v>0</v>
      </c>
      <c r="X30" s="9">
        <v>23.8</v>
      </c>
      <c r="Y30" s="58">
        <v>4166.200000000001</v>
      </c>
      <c r="Z30" s="7">
        <v>28931.94444444445</v>
      </c>
      <c r="AC30" s="92" t="e">
        <f>#REF!-Y30</f>
        <v>#REF!</v>
      </c>
      <c r="AD30" s="256"/>
      <c r="AE30" s="99" t="s">
        <v>2</v>
      </c>
      <c r="AF30" s="8">
        <v>12</v>
      </c>
      <c r="AG30" s="100">
        <v>28931.94444444445</v>
      </c>
      <c r="AH30" s="100">
        <v>121.47878979382256</v>
      </c>
    </row>
    <row r="31" spans="1:34" ht="30.75" customHeight="1">
      <c r="A31" s="27" t="s">
        <v>146</v>
      </c>
      <c r="B31" s="60" t="s">
        <v>19</v>
      </c>
      <c r="C31" s="8">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58">
        <v>0</v>
      </c>
      <c r="Z31" s="7">
        <v>0</v>
      </c>
      <c r="AC31" s="92" t="e">
        <f>#REF!-Y31</f>
        <v>#REF!</v>
      </c>
      <c r="AD31" s="256"/>
      <c r="AE31" s="99" t="s">
        <v>19</v>
      </c>
      <c r="AF31" s="8">
        <v>0</v>
      </c>
      <c r="AG31" s="100">
        <v>0</v>
      </c>
      <c r="AH31" s="100">
        <v>0</v>
      </c>
    </row>
    <row r="32" spans="1:34" ht="42.75">
      <c r="A32" s="27" t="s">
        <v>146</v>
      </c>
      <c r="B32" s="61" t="s">
        <v>42</v>
      </c>
      <c r="C32" s="8">
        <v>13</v>
      </c>
      <c r="D32" s="9">
        <v>1000.7000000000002</v>
      </c>
      <c r="E32" s="9">
        <v>51.49999999999999</v>
      </c>
      <c r="F32" s="9">
        <v>329</v>
      </c>
      <c r="G32" s="9">
        <v>72.9</v>
      </c>
      <c r="H32" s="9">
        <v>234.60000000000002</v>
      </c>
      <c r="I32" s="9">
        <v>814.1</v>
      </c>
      <c r="J32" s="9">
        <v>0</v>
      </c>
      <c r="K32" s="9">
        <v>0</v>
      </c>
      <c r="L32" s="9">
        <v>36.4</v>
      </c>
      <c r="M32" s="9">
        <v>197.90000000000003</v>
      </c>
      <c r="N32" s="9">
        <v>23.699999999999996</v>
      </c>
      <c r="O32" s="9">
        <v>0</v>
      </c>
      <c r="P32" s="9">
        <v>0</v>
      </c>
      <c r="Q32" s="9">
        <v>0</v>
      </c>
      <c r="R32" s="9">
        <v>166.7</v>
      </c>
      <c r="S32" s="9">
        <v>170.4</v>
      </c>
      <c r="T32" s="9">
        <v>93.2</v>
      </c>
      <c r="U32" s="9">
        <v>0</v>
      </c>
      <c r="V32" s="9">
        <v>0</v>
      </c>
      <c r="W32" s="9">
        <v>0</v>
      </c>
      <c r="X32" s="9">
        <v>25.2</v>
      </c>
      <c r="Y32" s="58">
        <v>3216.2999999999997</v>
      </c>
      <c r="Z32" s="7">
        <v>20617.30769230769</v>
      </c>
      <c r="AC32" s="92" t="e">
        <f>#REF!-Y32</f>
        <v>#REF!</v>
      </c>
      <c r="AD32" s="256"/>
      <c r="AE32" s="101" t="s">
        <v>42</v>
      </c>
      <c r="AF32" s="8">
        <v>13</v>
      </c>
      <c r="AG32" s="100">
        <v>20617.30769230769</v>
      </c>
      <c r="AH32" s="100">
        <v>121.8247226941141</v>
      </c>
    </row>
    <row r="33" spans="1:34" ht="27.75" customHeight="1">
      <c r="A33" s="27" t="s">
        <v>146</v>
      </c>
      <c r="B33" s="60" t="s">
        <v>43</v>
      </c>
      <c r="C33" s="8">
        <v>21</v>
      </c>
      <c r="D33" s="9">
        <v>1402.3</v>
      </c>
      <c r="E33" s="9">
        <v>67.3</v>
      </c>
      <c r="F33" s="9">
        <v>323</v>
      </c>
      <c r="G33" s="9">
        <v>0</v>
      </c>
      <c r="H33" s="9">
        <v>327.20000000000005</v>
      </c>
      <c r="I33" s="9">
        <v>1151.1</v>
      </c>
      <c r="J33" s="9">
        <v>0</v>
      </c>
      <c r="K33" s="9">
        <v>0</v>
      </c>
      <c r="L33" s="9">
        <v>2.2</v>
      </c>
      <c r="M33" s="9">
        <v>353</v>
      </c>
      <c r="N33" s="9">
        <v>27.7</v>
      </c>
      <c r="O33" s="9">
        <v>0</v>
      </c>
      <c r="P33" s="9">
        <v>0</v>
      </c>
      <c r="Q33" s="9">
        <v>0</v>
      </c>
      <c r="R33" s="9">
        <v>210.9</v>
      </c>
      <c r="S33" s="9">
        <v>210.9</v>
      </c>
      <c r="T33" s="9">
        <v>65.8</v>
      </c>
      <c r="U33" s="9">
        <v>0</v>
      </c>
      <c r="V33" s="9">
        <v>0</v>
      </c>
      <c r="W33" s="9">
        <v>0</v>
      </c>
      <c r="X33" s="9">
        <v>14.3</v>
      </c>
      <c r="Y33" s="58">
        <v>4155.7</v>
      </c>
      <c r="Z33" s="7">
        <v>16490.873015873018</v>
      </c>
      <c r="AC33" s="92" t="e">
        <f>#REF!-Y33</f>
        <v>#REF!</v>
      </c>
      <c r="AD33" s="256"/>
      <c r="AE33" s="99" t="s">
        <v>43</v>
      </c>
      <c r="AF33" s="8">
        <v>21</v>
      </c>
      <c r="AG33" s="100">
        <v>16490.873015873018</v>
      </c>
      <c r="AH33" s="100">
        <v>120.45924552520859</v>
      </c>
    </row>
    <row r="34" spans="1:34" ht="15.75">
      <c r="A34" s="27" t="s">
        <v>146</v>
      </c>
      <c r="B34" s="62" t="s">
        <v>8</v>
      </c>
      <c r="C34" s="8"/>
      <c r="D34" s="9"/>
      <c r="E34" s="9"/>
      <c r="F34" s="9"/>
      <c r="G34" s="9"/>
      <c r="H34" s="9"/>
      <c r="I34" s="9"/>
      <c r="J34" s="9"/>
      <c r="K34" s="9"/>
      <c r="L34" s="9"/>
      <c r="M34" s="9"/>
      <c r="N34" s="9"/>
      <c r="O34" s="9"/>
      <c r="P34" s="9"/>
      <c r="Q34" s="9"/>
      <c r="R34" s="9"/>
      <c r="S34" s="9"/>
      <c r="T34" s="9"/>
      <c r="U34" s="9"/>
      <c r="V34" s="9"/>
      <c r="W34" s="9"/>
      <c r="X34" s="9"/>
      <c r="Y34" s="58">
        <v>0</v>
      </c>
      <c r="Z34" s="7">
        <v>0</v>
      </c>
      <c r="AC34" s="92" t="e">
        <f>#REF!-Y34</f>
        <v>#REF!</v>
      </c>
      <c r="AD34" s="256"/>
      <c r="AE34" s="102" t="s">
        <v>8</v>
      </c>
      <c r="AF34" s="8"/>
      <c r="AG34" s="100">
        <v>0</v>
      </c>
      <c r="AH34" s="100">
        <v>0</v>
      </c>
    </row>
    <row r="35" spans="1:34" ht="15.75">
      <c r="A35" s="27" t="s">
        <v>146</v>
      </c>
      <c r="B35" s="63" t="s">
        <v>9</v>
      </c>
      <c r="C35" s="8">
        <v>14</v>
      </c>
      <c r="D35" s="9">
        <v>939.8</v>
      </c>
      <c r="E35" s="9">
        <v>42.8</v>
      </c>
      <c r="F35" s="9">
        <v>207.89999999999998</v>
      </c>
      <c r="G35" s="9">
        <v>0</v>
      </c>
      <c r="H35" s="9">
        <v>219.1</v>
      </c>
      <c r="I35" s="9">
        <v>755.6</v>
      </c>
      <c r="J35" s="9">
        <v>0</v>
      </c>
      <c r="K35" s="9">
        <v>0</v>
      </c>
      <c r="L35" s="9">
        <v>0</v>
      </c>
      <c r="M35" s="9">
        <v>243.8</v>
      </c>
      <c r="N35" s="9">
        <v>21.6</v>
      </c>
      <c r="O35" s="9">
        <v>0</v>
      </c>
      <c r="P35" s="9">
        <v>0</v>
      </c>
      <c r="Q35" s="9">
        <v>0</v>
      </c>
      <c r="R35" s="9">
        <v>143.1</v>
      </c>
      <c r="S35" s="9">
        <v>143</v>
      </c>
      <c r="T35" s="9">
        <v>33</v>
      </c>
      <c r="U35" s="9">
        <v>0</v>
      </c>
      <c r="V35" s="9">
        <v>0</v>
      </c>
      <c r="W35" s="9">
        <v>0</v>
      </c>
      <c r="X35" s="9">
        <v>9.1</v>
      </c>
      <c r="Y35" s="58">
        <v>2758.7999999999997</v>
      </c>
      <c r="Z35" s="7">
        <v>16421.428571428572</v>
      </c>
      <c r="AC35" s="92" t="e">
        <f>#REF!-Y35</f>
        <v>#REF!</v>
      </c>
      <c r="AD35" s="256"/>
      <c r="AE35" s="103" t="s">
        <v>9</v>
      </c>
      <c r="AF35" s="8">
        <v>14</v>
      </c>
      <c r="AG35" s="100">
        <v>16421.428571428572</v>
      </c>
      <c r="AH35" s="100">
        <v>118.9295594807406</v>
      </c>
    </row>
    <row r="36" spans="1:34" ht="29.25" customHeight="1">
      <c r="A36" s="27" t="s">
        <v>146</v>
      </c>
      <c r="B36" s="64" t="s">
        <v>44</v>
      </c>
      <c r="C36" s="8">
        <v>0</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58">
        <v>0</v>
      </c>
      <c r="Z36" s="7">
        <v>0</v>
      </c>
      <c r="AC36" s="92" t="e">
        <f>#REF!-Y36</f>
        <v>#REF!</v>
      </c>
      <c r="AD36" s="256"/>
      <c r="AE36" s="104" t="s">
        <v>44</v>
      </c>
      <c r="AF36" s="8">
        <v>0</v>
      </c>
      <c r="AG36" s="100">
        <v>0</v>
      </c>
      <c r="AH36" s="100">
        <v>0</v>
      </c>
    </row>
    <row r="37" spans="1:34" ht="15.75">
      <c r="A37" s="27" t="s">
        <v>146</v>
      </c>
      <c r="B37" s="62" t="s">
        <v>8</v>
      </c>
      <c r="C37" s="8"/>
      <c r="D37" s="9"/>
      <c r="E37" s="9"/>
      <c r="F37" s="9"/>
      <c r="G37" s="9"/>
      <c r="H37" s="9"/>
      <c r="I37" s="9"/>
      <c r="J37" s="9"/>
      <c r="K37" s="9"/>
      <c r="L37" s="9"/>
      <c r="M37" s="9"/>
      <c r="N37" s="9"/>
      <c r="O37" s="9"/>
      <c r="P37" s="9"/>
      <c r="Q37" s="9"/>
      <c r="R37" s="9"/>
      <c r="S37" s="9"/>
      <c r="T37" s="9"/>
      <c r="U37" s="9"/>
      <c r="V37" s="9"/>
      <c r="W37" s="9"/>
      <c r="X37" s="9"/>
      <c r="Y37" s="58">
        <v>0</v>
      </c>
      <c r="Z37" s="7">
        <v>0</v>
      </c>
      <c r="AC37" s="92" t="e">
        <f>#REF!-Y37</f>
        <v>#REF!</v>
      </c>
      <c r="AD37" s="256"/>
      <c r="AE37" s="102" t="s">
        <v>8</v>
      </c>
      <c r="AF37" s="8"/>
      <c r="AG37" s="100">
        <v>0</v>
      </c>
      <c r="AH37" s="100">
        <v>0</v>
      </c>
    </row>
    <row r="38" spans="1:34" ht="15.75">
      <c r="A38" s="27" t="s">
        <v>146</v>
      </c>
      <c r="B38" s="63" t="s">
        <v>10</v>
      </c>
      <c r="C38" s="8">
        <v>0</v>
      </c>
      <c r="D38" s="9">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58">
        <v>0</v>
      </c>
      <c r="Z38" s="7">
        <v>0</v>
      </c>
      <c r="AC38" s="92" t="e">
        <f>#REF!-Y38</f>
        <v>#REF!</v>
      </c>
      <c r="AD38" s="256"/>
      <c r="AE38" s="103" t="s">
        <v>10</v>
      </c>
      <c r="AF38" s="8">
        <v>0</v>
      </c>
      <c r="AG38" s="100">
        <v>0</v>
      </c>
      <c r="AH38" s="100">
        <v>0</v>
      </c>
    </row>
    <row r="39" spans="1:34" ht="28.5">
      <c r="A39" s="27" t="s">
        <v>146</v>
      </c>
      <c r="B39" s="65" t="s">
        <v>11</v>
      </c>
      <c r="C39" s="8">
        <v>5</v>
      </c>
      <c r="D39" s="9">
        <v>348.70000000000005</v>
      </c>
      <c r="E39" s="9">
        <v>0</v>
      </c>
      <c r="F39" s="9">
        <v>69.1</v>
      </c>
      <c r="G39" s="9">
        <v>0</v>
      </c>
      <c r="H39" s="9">
        <v>273.8</v>
      </c>
      <c r="I39" s="9">
        <v>54.800000000000004</v>
      </c>
      <c r="J39" s="9">
        <v>0</v>
      </c>
      <c r="K39" s="9">
        <v>0</v>
      </c>
      <c r="L39" s="9">
        <v>0</v>
      </c>
      <c r="M39" s="9">
        <v>45.4</v>
      </c>
      <c r="N39" s="9">
        <v>0</v>
      </c>
      <c r="O39" s="9">
        <v>1.3</v>
      </c>
      <c r="P39" s="9">
        <v>0</v>
      </c>
      <c r="Q39" s="9">
        <v>0</v>
      </c>
      <c r="R39" s="9">
        <v>47.300000000000004</v>
      </c>
      <c r="S39" s="9">
        <v>39</v>
      </c>
      <c r="T39" s="9">
        <v>0.9</v>
      </c>
      <c r="U39" s="9">
        <v>0</v>
      </c>
      <c r="V39" s="9">
        <v>0</v>
      </c>
      <c r="W39" s="9">
        <v>0</v>
      </c>
      <c r="X39" s="9">
        <v>0.1</v>
      </c>
      <c r="Y39" s="58">
        <v>880.4</v>
      </c>
      <c r="Z39" s="7">
        <v>14673.333333333332</v>
      </c>
      <c r="AC39" s="92" t="e">
        <f>#REF!-Y39</f>
        <v>#REF!</v>
      </c>
      <c r="AD39" s="256"/>
      <c r="AE39" s="10" t="s">
        <v>11</v>
      </c>
      <c r="AF39" s="8">
        <v>5</v>
      </c>
      <c r="AG39" s="100">
        <v>14673.333333333332</v>
      </c>
      <c r="AH39" s="100">
        <v>105.42013191855462</v>
      </c>
    </row>
    <row r="40" spans="1:34" ht="28.5">
      <c r="A40" s="27" t="s">
        <v>146</v>
      </c>
      <c r="B40" s="65" t="s">
        <v>13</v>
      </c>
      <c r="C40" s="8">
        <v>20</v>
      </c>
      <c r="D40" s="9">
        <v>3322.6</v>
      </c>
      <c r="E40" s="9">
        <v>0</v>
      </c>
      <c r="F40" s="9">
        <v>744.1</v>
      </c>
      <c r="G40" s="9">
        <v>298.5</v>
      </c>
      <c r="H40" s="9">
        <v>522.1999999999999</v>
      </c>
      <c r="I40" s="9">
        <v>1463.4</v>
      </c>
      <c r="J40" s="9">
        <v>0</v>
      </c>
      <c r="K40" s="9">
        <v>0</v>
      </c>
      <c r="L40" s="9">
        <v>0</v>
      </c>
      <c r="M40" s="9">
        <v>435</v>
      </c>
      <c r="N40" s="9">
        <v>42.800000000000004</v>
      </c>
      <c r="O40" s="9">
        <v>0</v>
      </c>
      <c r="P40" s="9">
        <v>0</v>
      </c>
      <c r="Q40" s="9">
        <v>0</v>
      </c>
      <c r="R40" s="9">
        <v>435.5</v>
      </c>
      <c r="S40" s="9">
        <v>433.6</v>
      </c>
      <c r="T40" s="9">
        <v>28.1</v>
      </c>
      <c r="U40" s="9">
        <v>0</v>
      </c>
      <c r="V40" s="9">
        <v>0</v>
      </c>
      <c r="W40" s="9">
        <v>0</v>
      </c>
      <c r="X40" s="9">
        <v>7.9</v>
      </c>
      <c r="Y40" s="58">
        <v>7733.7</v>
      </c>
      <c r="Z40" s="7">
        <v>32223.750000000004</v>
      </c>
      <c r="AC40" s="92" t="e">
        <f>#REF!-Y40</f>
        <v>#REF!</v>
      </c>
      <c r="AD40" s="256"/>
      <c r="AE40" s="10" t="s">
        <v>13</v>
      </c>
      <c r="AF40" s="8">
        <v>20</v>
      </c>
      <c r="AG40" s="100">
        <v>32223.750000000004</v>
      </c>
      <c r="AH40" s="100">
        <v>72.81044964786612</v>
      </c>
    </row>
    <row r="41" spans="1:34" ht="15.75">
      <c r="A41" s="27" t="s">
        <v>146</v>
      </c>
      <c r="B41" s="62" t="s">
        <v>8</v>
      </c>
      <c r="C41" s="8"/>
      <c r="D41" s="9"/>
      <c r="E41" s="9"/>
      <c r="F41" s="9"/>
      <c r="G41" s="9"/>
      <c r="H41" s="9"/>
      <c r="I41" s="9"/>
      <c r="J41" s="9"/>
      <c r="K41" s="9"/>
      <c r="L41" s="9"/>
      <c r="M41" s="9"/>
      <c r="N41" s="9"/>
      <c r="O41" s="9"/>
      <c r="P41" s="9"/>
      <c r="Q41" s="9"/>
      <c r="R41" s="9"/>
      <c r="S41" s="9"/>
      <c r="T41" s="9"/>
      <c r="U41" s="9"/>
      <c r="V41" s="9"/>
      <c r="W41" s="9"/>
      <c r="X41" s="9"/>
      <c r="Y41" s="58">
        <v>0</v>
      </c>
      <c r="Z41" s="7">
        <v>0</v>
      </c>
      <c r="AC41" s="92" t="e">
        <f>#REF!-Y41</f>
        <v>#REF!</v>
      </c>
      <c r="AD41" s="256"/>
      <c r="AE41" s="102" t="s">
        <v>8</v>
      </c>
      <c r="AF41" s="8"/>
      <c r="AG41" s="100">
        <v>0</v>
      </c>
      <c r="AH41" s="100">
        <v>0</v>
      </c>
    </row>
    <row r="42" spans="1:34" ht="15.75">
      <c r="A42" s="27" t="s">
        <v>146</v>
      </c>
      <c r="B42" s="63" t="s">
        <v>12</v>
      </c>
      <c r="C42" s="8">
        <v>20</v>
      </c>
      <c r="D42" s="9">
        <v>3322.6</v>
      </c>
      <c r="E42" s="9">
        <v>0</v>
      </c>
      <c r="F42" s="9">
        <v>744.1</v>
      </c>
      <c r="G42" s="9">
        <v>298.5</v>
      </c>
      <c r="H42" s="9">
        <v>522.2</v>
      </c>
      <c r="I42" s="9">
        <v>1463.4</v>
      </c>
      <c r="J42" s="9">
        <v>0</v>
      </c>
      <c r="K42" s="9">
        <v>0</v>
      </c>
      <c r="L42" s="9">
        <v>0</v>
      </c>
      <c r="M42" s="9">
        <v>435</v>
      </c>
      <c r="N42" s="9">
        <v>42.8</v>
      </c>
      <c r="O42" s="9">
        <v>0</v>
      </c>
      <c r="P42" s="9">
        <v>0</v>
      </c>
      <c r="Q42" s="9">
        <v>0</v>
      </c>
      <c r="R42" s="9">
        <v>435.5</v>
      </c>
      <c r="S42" s="9">
        <v>433.6</v>
      </c>
      <c r="T42" s="9">
        <v>28.1</v>
      </c>
      <c r="U42" s="9">
        <v>0</v>
      </c>
      <c r="V42" s="9">
        <v>0</v>
      </c>
      <c r="W42" s="9">
        <v>0</v>
      </c>
      <c r="X42" s="9">
        <v>7.9</v>
      </c>
      <c r="Y42" s="58">
        <v>7733.7</v>
      </c>
      <c r="Z42" s="7">
        <v>32223.750000000004</v>
      </c>
      <c r="AC42" s="92" t="e">
        <f>#REF!-Y42</f>
        <v>#REF!</v>
      </c>
      <c r="AD42" s="256"/>
      <c r="AE42" s="103" t="s">
        <v>12</v>
      </c>
      <c r="AF42" s="8">
        <v>20</v>
      </c>
      <c r="AG42" s="100">
        <v>32223.750000000004</v>
      </c>
      <c r="AH42" s="100">
        <v>72.81044964786614</v>
      </c>
    </row>
    <row r="43" spans="1:34" ht="21.75" customHeight="1" thickBot="1">
      <c r="A43" s="27" t="s">
        <v>146</v>
      </c>
      <c r="B43" s="64" t="s">
        <v>41</v>
      </c>
      <c r="C43" s="8">
        <v>6</v>
      </c>
      <c r="D43" s="9">
        <v>228.5</v>
      </c>
      <c r="E43" s="9">
        <v>0</v>
      </c>
      <c r="F43" s="9">
        <v>0</v>
      </c>
      <c r="G43" s="9">
        <v>0</v>
      </c>
      <c r="H43" s="9">
        <v>200.89999999999998</v>
      </c>
      <c r="I43" s="9">
        <v>30.8</v>
      </c>
      <c r="J43" s="9">
        <v>0</v>
      </c>
      <c r="K43" s="9">
        <v>0</v>
      </c>
      <c r="L43" s="9">
        <v>0</v>
      </c>
      <c r="M43" s="9">
        <v>37.5</v>
      </c>
      <c r="N43" s="9">
        <v>3.3</v>
      </c>
      <c r="O43" s="9">
        <v>110.5</v>
      </c>
      <c r="P43" s="9">
        <v>33</v>
      </c>
      <c r="Q43" s="9">
        <v>0</v>
      </c>
      <c r="R43" s="9">
        <v>42</v>
      </c>
      <c r="S43" s="9">
        <v>42</v>
      </c>
      <c r="T43" s="9">
        <v>0</v>
      </c>
      <c r="U43" s="9">
        <v>0</v>
      </c>
      <c r="V43" s="9">
        <v>0</v>
      </c>
      <c r="W43" s="9">
        <v>0</v>
      </c>
      <c r="X43" s="9">
        <v>0</v>
      </c>
      <c r="Y43" s="58">
        <v>728.5</v>
      </c>
      <c r="Z43" s="7">
        <v>10118.055555555555</v>
      </c>
      <c r="AC43" s="92" t="e">
        <f>#REF!-Y43</f>
        <v>#REF!</v>
      </c>
      <c r="AD43" s="257"/>
      <c r="AE43" s="246" t="s">
        <v>41</v>
      </c>
      <c r="AF43" s="50">
        <v>6</v>
      </c>
      <c r="AG43" s="248">
        <v>10118.055555555555</v>
      </c>
      <c r="AH43" s="248">
        <v>119.78118161925602</v>
      </c>
    </row>
    <row r="44" spans="1:34" ht="41.25" customHeight="1" thickBot="1">
      <c r="A44" s="28" t="s">
        <v>147</v>
      </c>
      <c r="B44" s="17" t="s">
        <v>7</v>
      </c>
      <c r="C44" s="51">
        <v>188.31687499999998</v>
      </c>
      <c r="D44" s="53">
        <v>19691.50217</v>
      </c>
      <c r="E44" s="53">
        <v>355.35481</v>
      </c>
      <c r="F44" s="53">
        <v>4469.993670000001</v>
      </c>
      <c r="G44" s="53">
        <v>188.08702000000002</v>
      </c>
      <c r="H44" s="53">
        <v>2247.70985</v>
      </c>
      <c r="I44" s="53">
        <v>15892.522710000001</v>
      </c>
      <c r="J44" s="53">
        <v>0</v>
      </c>
      <c r="K44" s="53">
        <v>0</v>
      </c>
      <c r="L44" s="53">
        <v>36.51</v>
      </c>
      <c r="M44" s="53">
        <v>2919.80819</v>
      </c>
      <c r="N44" s="53">
        <v>286.00744</v>
      </c>
      <c r="O44" s="53">
        <v>191.00118</v>
      </c>
      <c r="P44" s="53">
        <v>31.154239999999998</v>
      </c>
      <c r="Q44" s="53">
        <v>0</v>
      </c>
      <c r="R44" s="53">
        <v>2475.4414800000004</v>
      </c>
      <c r="S44" s="53">
        <v>2472.1942200000003</v>
      </c>
      <c r="T44" s="53">
        <v>841.3445800000001</v>
      </c>
      <c r="U44" s="53">
        <v>0</v>
      </c>
      <c r="V44" s="53">
        <v>0</v>
      </c>
      <c r="W44" s="53">
        <v>0</v>
      </c>
      <c r="X44" s="53">
        <v>73.69395</v>
      </c>
      <c r="Y44" s="53">
        <v>52172.32551</v>
      </c>
      <c r="Z44" s="54">
        <v>23087.117352069487</v>
      </c>
      <c r="AC44" s="92" t="e">
        <f>#REF!-Y44</f>
        <v>#REF!</v>
      </c>
      <c r="AD44" s="236" t="s">
        <v>147</v>
      </c>
      <c r="AE44" s="237" t="s">
        <v>7</v>
      </c>
      <c r="AF44" s="112">
        <v>188.31687499999998</v>
      </c>
      <c r="AG44" s="238">
        <v>23087.117352069487</v>
      </c>
      <c r="AH44" s="238">
        <v>104.67676159009865</v>
      </c>
    </row>
    <row r="45" spans="1:34" ht="27.75" customHeight="1">
      <c r="A45" s="28" t="s">
        <v>147</v>
      </c>
      <c r="B45" s="57" t="s">
        <v>14</v>
      </c>
      <c r="C45" s="8"/>
      <c r="D45" s="9"/>
      <c r="E45" s="9"/>
      <c r="F45" s="9"/>
      <c r="G45" s="9"/>
      <c r="H45" s="9"/>
      <c r="I45" s="9"/>
      <c r="J45" s="9"/>
      <c r="K45" s="9"/>
      <c r="L45" s="9"/>
      <c r="M45" s="9"/>
      <c r="N45" s="9"/>
      <c r="O45" s="9"/>
      <c r="P45" s="9"/>
      <c r="Q45" s="9"/>
      <c r="R45" s="9"/>
      <c r="S45" s="9"/>
      <c r="T45" s="9"/>
      <c r="U45" s="9"/>
      <c r="V45" s="9"/>
      <c r="W45" s="9"/>
      <c r="X45" s="9"/>
      <c r="Y45" s="58"/>
      <c r="Z45" s="7">
        <v>0</v>
      </c>
      <c r="AC45" s="92" t="e">
        <f>#REF!-Y45</f>
        <v>#REF!</v>
      </c>
      <c r="AD45" s="258"/>
      <c r="AE45" s="245" t="s">
        <v>14</v>
      </c>
      <c r="AF45" s="118"/>
      <c r="AG45" s="249"/>
      <c r="AH45" s="250">
        <v>0</v>
      </c>
    </row>
    <row r="46" spans="1:34" ht="31.5" customHeight="1">
      <c r="A46" s="28" t="s">
        <v>147</v>
      </c>
      <c r="B46" s="60" t="s">
        <v>3</v>
      </c>
      <c r="C46" s="8">
        <v>2</v>
      </c>
      <c r="D46" s="9">
        <v>350.87779</v>
      </c>
      <c r="E46" s="9">
        <v>14.187230000000001</v>
      </c>
      <c r="F46" s="9">
        <v>175.4889</v>
      </c>
      <c r="G46" s="9">
        <v>22.50438</v>
      </c>
      <c r="H46" s="9">
        <v>0</v>
      </c>
      <c r="I46" s="9">
        <v>165.78625</v>
      </c>
      <c r="J46" s="9">
        <v>0</v>
      </c>
      <c r="K46" s="9">
        <v>0</v>
      </c>
      <c r="L46" s="9">
        <v>20.37</v>
      </c>
      <c r="M46" s="9">
        <v>58.43758</v>
      </c>
      <c r="N46" s="9">
        <v>19.9</v>
      </c>
      <c r="O46" s="9">
        <v>0</v>
      </c>
      <c r="P46" s="9">
        <v>0</v>
      </c>
      <c r="Q46" s="9">
        <v>0</v>
      </c>
      <c r="R46" s="9">
        <v>64.19</v>
      </c>
      <c r="S46" s="9">
        <v>63.784</v>
      </c>
      <c r="T46" s="9">
        <v>94.75</v>
      </c>
      <c r="U46" s="9">
        <v>0</v>
      </c>
      <c r="V46" s="9">
        <v>0</v>
      </c>
      <c r="W46" s="9">
        <v>0</v>
      </c>
      <c r="X46" s="9">
        <v>5.7</v>
      </c>
      <c r="Y46" s="58">
        <v>1055.9761300000002</v>
      </c>
      <c r="Z46" s="7">
        <v>43999.005416666674</v>
      </c>
      <c r="AC46" s="92" t="e">
        <f>#REF!-Y46</f>
        <v>#REF!</v>
      </c>
      <c r="AD46" s="259"/>
      <c r="AE46" s="99" t="s">
        <v>3</v>
      </c>
      <c r="AF46" s="8">
        <v>2</v>
      </c>
      <c r="AG46" s="100">
        <v>43999.005416666674</v>
      </c>
      <c r="AH46" s="100">
        <v>65.427409925262</v>
      </c>
    </row>
    <row r="47" spans="1:34" ht="31.5" customHeight="1">
      <c r="A47" s="28" t="s">
        <v>147</v>
      </c>
      <c r="B47" s="60" t="s">
        <v>2</v>
      </c>
      <c r="C47" s="8">
        <v>1</v>
      </c>
      <c r="D47" s="9">
        <v>86.46341</v>
      </c>
      <c r="E47" s="9">
        <v>5.34273</v>
      </c>
      <c r="F47" s="9">
        <v>25.732270000000007</v>
      </c>
      <c r="G47" s="9">
        <v>12.96614</v>
      </c>
      <c r="H47" s="9">
        <v>0</v>
      </c>
      <c r="I47" s="9">
        <v>125.29544999999999</v>
      </c>
      <c r="J47" s="9">
        <v>0</v>
      </c>
      <c r="K47" s="9">
        <v>0</v>
      </c>
      <c r="L47" s="9">
        <v>0</v>
      </c>
      <c r="M47" s="9">
        <v>16.23</v>
      </c>
      <c r="N47" s="9">
        <v>0</v>
      </c>
      <c r="O47" s="9">
        <v>0</v>
      </c>
      <c r="P47" s="9">
        <v>0</v>
      </c>
      <c r="Q47" s="9">
        <v>0</v>
      </c>
      <c r="R47" s="9">
        <v>18.65</v>
      </c>
      <c r="S47" s="9">
        <v>16.84462</v>
      </c>
      <c r="T47" s="9">
        <v>10.42</v>
      </c>
      <c r="U47" s="9">
        <v>0</v>
      </c>
      <c r="V47" s="9">
        <v>0</v>
      </c>
      <c r="W47" s="9">
        <v>0</v>
      </c>
      <c r="X47" s="9">
        <v>0.8</v>
      </c>
      <c r="Y47" s="58">
        <v>318.74462</v>
      </c>
      <c r="Z47" s="7">
        <v>26562.051666666666</v>
      </c>
      <c r="AC47" s="92" t="e">
        <f>#REF!-Y47</f>
        <v>#REF!</v>
      </c>
      <c r="AD47" s="259"/>
      <c r="AE47" s="99" t="s">
        <v>2</v>
      </c>
      <c r="AF47" s="8">
        <v>1</v>
      </c>
      <c r="AG47" s="100">
        <v>26562.051666666666</v>
      </c>
      <c r="AH47" s="100">
        <v>164.39331967129215</v>
      </c>
    </row>
    <row r="48" spans="1:34" ht="30.75" customHeight="1">
      <c r="A48" s="28" t="s">
        <v>147</v>
      </c>
      <c r="B48" s="60" t="s">
        <v>19</v>
      </c>
      <c r="C48" s="8">
        <v>15</v>
      </c>
      <c r="D48" s="9">
        <v>1750.7303900000002</v>
      </c>
      <c r="E48" s="9">
        <v>110.90305999999998</v>
      </c>
      <c r="F48" s="9">
        <v>788.13332</v>
      </c>
      <c r="G48" s="9">
        <v>76.63331000000001</v>
      </c>
      <c r="H48" s="9">
        <v>0</v>
      </c>
      <c r="I48" s="9">
        <v>2618.0741</v>
      </c>
      <c r="J48" s="9">
        <v>0</v>
      </c>
      <c r="K48" s="9">
        <v>0</v>
      </c>
      <c r="L48" s="9">
        <v>0</v>
      </c>
      <c r="M48" s="9">
        <v>434.75957</v>
      </c>
      <c r="N48" s="9">
        <v>49.718849999999996</v>
      </c>
      <c r="O48" s="9">
        <v>0</v>
      </c>
      <c r="P48" s="9">
        <v>0</v>
      </c>
      <c r="Q48" s="9">
        <v>0</v>
      </c>
      <c r="R48" s="9">
        <v>376.18336999999997</v>
      </c>
      <c r="S48" s="9">
        <v>361.50946000000005</v>
      </c>
      <c r="T48" s="9">
        <v>322.35822</v>
      </c>
      <c r="U48" s="9">
        <v>0</v>
      </c>
      <c r="V48" s="9">
        <v>0</v>
      </c>
      <c r="W48" s="9">
        <v>0</v>
      </c>
      <c r="X48" s="9">
        <v>16.87</v>
      </c>
      <c r="Y48" s="58">
        <v>6905.87365</v>
      </c>
      <c r="Z48" s="7">
        <v>38365.96472222223</v>
      </c>
      <c r="AC48" s="92" t="e">
        <f>#REF!-Y48</f>
        <v>#REF!</v>
      </c>
      <c r="AD48" s="259"/>
      <c r="AE48" s="99" t="s">
        <v>19</v>
      </c>
      <c r="AF48" s="8">
        <v>15</v>
      </c>
      <c r="AG48" s="100">
        <v>38365.96472222223</v>
      </c>
      <c r="AH48" s="100">
        <v>170.19088587363814</v>
      </c>
    </row>
    <row r="49" spans="1:34" ht="28.5">
      <c r="A49" s="28" t="s">
        <v>147</v>
      </c>
      <c r="B49" s="61" t="s">
        <v>42</v>
      </c>
      <c r="C49" s="8">
        <v>13.754375</v>
      </c>
      <c r="D49" s="9">
        <v>875.6766100000001</v>
      </c>
      <c r="E49" s="9">
        <v>43.71619</v>
      </c>
      <c r="F49" s="9">
        <v>299.23648000000003</v>
      </c>
      <c r="G49" s="9">
        <v>31.65224</v>
      </c>
      <c r="H49" s="9">
        <v>0</v>
      </c>
      <c r="I49" s="9">
        <v>1449.6770700000002</v>
      </c>
      <c r="J49" s="9">
        <v>0</v>
      </c>
      <c r="K49" s="9">
        <v>0</v>
      </c>
      <c r="L49" s="9">
        <v>15.04</v>
      </c>
      <c r="M49" s="9">
        <v>185.01000000000002</v>
      </c>
      <c r="N49" s="9">
        <v>23.31446</v>
      </c>
      <c r="O49" s="9">
        <v>0</v>
      </c>
      <c r="P49" s="9">
        <v>0</v>
      </c>
      <c r="Q49" s="9">
        <v>0</v>
      </c>
      <c r="R49" s="9">
        <v>160.98954999999998</v>
      </c>
      <c r="S49" s="9">
        <v>156.15037</v>
      </c>
      <c r="T49" s="9">
        <v>66.07396</v>
      </c>
      <c r="U49" s="9">
        <v>0</v>
      </c>
      <c r="V49" s="9">
        <v>0</v>
      </c>
      <c r="W49" s="9">
        <v>0</v>
      </c>
      <c r="X49" s="9">
        <v>12.85332</v>
      </c>
      <c r="Y49" s="58">
        <v>3319.3902500000004</v>
      </c>
      <c r="Z49" s="7">
        <v>20111.11767467927</v>
      </c>
      <c r="AC49" s="92" t="e">
        <f>#REF!-Y49</f>
        <v>#REF!</v>
      </c>
      <c r="AD49" s="259"/>
      <c r="AE49" s="101" t="s">
        <v>42</v>
      </c>
      <c r="AF49" s="8">
        <v>13.754375</v>
      </c>
      <c r="AG49" s="100">
        <v>20111.11767467927</v>
      </c>
      <c r="AH49" s="100">
        <v>183.38133297862095</v>
      </c>
    </row>
    <row r="50" spans="1:34" ht="28.5" customHeight="1">
      <c r="A50" s="28" t="s">
        <v>147</v>
      </c>
      <c r="B50" s="60" t="s">
        <v>43</v>
      </c>
      <c r="C50" s="8">
        <v>42.90625</v>
      </c>
      <c r="D50" s="9">
        <v>2820.1452499999996</v>
      </c>
      <c r="E50" s="9">
        <v>122.73620000000001</v>
      </c>
      <c r="F50" s="9">
        <v>547.6471399999999</v>
      </c>
      <c r="G50" s="9">
        <v>0</v>
      </c>
      <c r="H50" s="9">
        <v>0</v>
      </c>
      <c r="I50" s="9">
        <v>3348.72809</v>
      </c>
      <c r="J50" s="9">
        <v>0</v>
      </c>
      <c r="K50" s="9">
        <v>0</v>
      </c>
      <c r="L50" s="9">
        <v>1.1</v>
      </c>
      <c r="M50" s="9">
        <v>548.42278</v>
      </c>
      <c r="N50" s="9">
        <v>51.55805</v>
      </c>
      <c r="O50" s="9">
        <v>0.7</v>
      </c>
      <c r="P50" s="9">
        <v>0</v>
      </c>
      <c r="Q50" s="9">
        <v>0</v>
      </c>
      <c r="R50" s="9">
        <v>405.15736</v>
      </c>
      <c r="S50" s="9">
        <v>391.47817000000003</v>
      </c>
      <c r="T50" s="9">
        <v>148.37490000000003</v>
      </c>
      <c r="U50" s="9">
        <v>0</v>
      </c>
      <c r="V50" s="9">
        <v>0</v>
      </c>
      <c r="W50" s="9">
        <v>0</v>
      </c>
      <c r="X50" s="9">
        <v>11.14066</v>
      </c>
      <c r="Y50" s="58">
        <v>8397.1886</v>
      </c>
      <c r="Z50" s="7">
        <v>16309.179121145906</v>
      </c>
      <c r="AC50" s="92" t="e">
        <f>#REF!-Y50</f>
        <v>#REF!</v>
      </c>
      <c r="AD50" s="259"/>
      <c r="AE50" s="99" t="s">
        <v>43</v>
      </c>
      <c r="AF50" s="8">
        <v>42.90625</v>
      </c>
      <c r="AG50" s="100">
        <v>16309.179121145906</v>
      </c>
      <c r="AH50" s="100">
        <v>132.62459655225206</v>
      </c>
    </row>
    <row r="51" spans="1:34" ht="22.5" customHeight="1">
      <c r="A51" s="28" t="s">
        <v>147</v>
      </c>
      <c r="B51" s="62" t="s">
        <v>8</v>
      </c>
      <c r="C51" s="8"/>
      <c r="D51" s="9"/>
      <c r="E51" s="9"/>
      <c r="F51" s="9"/>
      <c r="G51" s="9"/>
      <c r="H51" s="9"/>
      <c r="I51" s="9"/>
      <c r="J51" s="9"/>
      <c r="K51" s="9"/>
      <c r="L51" s="9"/>
      <c r="M51" s="9"/>
      <c r="N51" s="9"/>
      <c r="O51" s="9"/>
      <c r="P51" s="9"/>
      <c r="Q51" s="9"/>
      <c r="R51" s="9"/>
      <c r="S51" s="9"/>
      <c r="T51" s="9"/>
      <c r="U51" s="9"/>
      <c r="V51" s="9"/>
      <c r="W51" s="9"/>
      <c r="X51" s="9"/>
      <c r="Y51" s="58">
        <v>0</v>
      </c>
      <c r="Z51" s="7">
        <v>0</v>
      </c>
      <c r="AC51" s="92" t="e">
        <f>#REF!-Y51</f>
        <v>#REF!</v>
      </c>
      <c r="AD51" s="259"/>
      <c r="AE51" s="102" t="s">
        <v>8</v>
      </c>
      <c r="AF51" s="8"/>
      <c r="AG51" s="100">
        <v>0</v>
      </c>
      <c r="AH51" s="100">
        <v>0</v>
      </c>
    </row>
    <row r="52" spans="1:34" ht="22.5" customHeight="1">
      <c r="A52" s="28" t="s">
        <v>147</v>
      </c>
      <c r="B52" s="63" t="s">
        <v>9</v>
      </c>
      <c r="C52" s="8">
        <v>33.15625</v>
      </c>
      <c r="D52" s="9">
        <v>2149.80413</v>
      </c>
      <c r="E52" s="9">
        <v>86.28912</v>
      </c>
      <c r="F52" s="9">
        <v>302.75189</v>
      </c>
      <c r="G52" s="9">
        <v>0</v>
      </c>
      <c r="H52" s="9">
        <v>0</v>
      </c>
      <c r="I52" s="9">
        <v>2619.64781</v>
      </c>
      <c r="J52" s="9">
        <v>0</v>
      </c>
      <c r="K52" s="9">
        <v>0</v>
      </c>
      <c r="L52" s="9">
        <v>0</v>
      </c>
      <c r="M52" s="9">
        <v>394.6980899999999</v>
      </c>
      <c r="N52" s="9">
        <v>36.5284</v>
      </c>
      <c r="O52" s="9">
        <v>0.7</v>
      </c>
      <c r="P52" s="9">
        <v>0</v>
      </c>
      <c r="Q52" s="9">
        <v>0</v>
      </c>
      <c r="R52" s="9">
        <v>297.51236</v>
      </c>
      <c r="S52" s="9">
        <v>305.35046</v>
      </c>
      <c r="T52" s="9">
        <v>85.57251000000001</v>
      </c>
      <c r="U52" s="9">
        <v>0</v>
      </c>
      <c r="V52" s="9">
        <v>0</v>
      </c>
      <c r="W52" s="9">
        <v>0</v>
      </c>
      <c r="X52" s="9">
        <v>5.71066</v>
      </c>
      <c r="Y52" s="58">
        <v>6284.565429999999</v>
      </c>
      <c r="Z52" s="7">
        <v>15795.326245680173</v>
      </c>
      <c r="AC52" s="92" t="e">
        <f>#REF!-Y52</f>
        <v>#REF!</v>
      </c>
      <c r="AD52" s="259"/>
      <c r="AE52" s="103" t="s">
        <v>9</v>
      </c>
      <c r="AF52" s="8">
        <v>33.15625</v>
      </c>
      <c r="AG52" s="100">
        <v>15795.326245680173</v>
      </c>
      <c r="AH52" s="100">
        <v>136.0588264382951</v>
      </c>
    </row>
    <row r="53" spans="1:34" ht="33.75" customHeight="1">
      <c r="A53" s="28" t="s">
        <v>147</v>
      </c>
      <c r="B53" s="64" t="s">
        <v>44</v>
      </c>
      <c r="C53" s="8">
        <v>16.71875</v>
      </c>
      <c r="D53" s="9">
        <v>936.64506</v>
      </c>
      <c r="E53" s="9">
        <v>58.46939999999999</v>
      </c>
      <c r="F53" s="9">
        <v>278.79431</v>
      </c>
      <c r="G53" s="9">
        <v>44.33095</v>
      </c>
      <c r="H53" s="9">
        <v>0</v>
      </c>
      <c r="I53" s="9">
        <v>1129.91474</v>
      </c>
      <c r="J53" s="9">
        <v>0</v>
      </c>
      <c r="K53" s="9">
        <v>0</v>
      </c>
      <c r="L53" s="9">
        <v>0</v>
      </c>
      <c r="M53" s="9">
        <v>186.41461000000004</v>
      </c>
      <c r="N53" s="9">
        <v>23.658630000000002</v>
      </c>
      <c r="O53" s="9">
        <v>7.82826</v>
      </c>
      <c r="P53" s="9">
        <v>0</v>
      </c>
      <c r="Q53" s="9">
        <v>0</v>
      </c>
      <c r="R53" s="9">
        <v>150.36469000000002</v>
      </c>
      <c r="S53" s="9">
        <v>137.9839</v>
      </c>
      <c r="T53" s="9">
        <v>45.24038</v>
      </c>
      <c r="U53" s="9">
        <v>0</v>
      </c>
      <c r="V53" s="9">
        <v>0</v>
      </c>
      <c r="W53" s="9">
        <v>0</v>
      </c>
      <c r="X53" s="9">
        <v>8.98115</v>
      </c>
      <c r="Y53" s="58">
        <v>3008.62608</v>
      </c>
      <c r="Z53" s="7">
        <v>14996.267065420561</v>
      </c>
      <c r="AC53" s="92" t="e">
        <f>#REF!-Y53</f>
        <v>#REF!</v>
      </c>
      <c r="AD53" s="259"/>
      <c r="AE53" s="104" t="s">
        <v>44</v>
      </c>
      <c r="AF53" s="8">
        <v>16.71875</v>
      </c>
      <c r="AG53" s="100">
        <v>14996.267065420561</v>
      </c>
      <c r="AH53" s="100">
        <v>135.36596669820688</v>
      </c>
    </row>
    <row r="54" spans="1:34" ht="17.25" customHeight="1">
      <c r="A54" s="28" t="s">
        <v>147</v>
      </c>
      <c r="B54" s="62" t="s">
        <v>8</v>
      </c>
      <c r="C54" s="8"/>
      <c r="D54" s="9"/>
      <c r="E54" s="9"/>
      <c r="F54" s="9"/>
      <c r="G54" s="9"/>
      <c r="H54" s="9"/>
      <c r="I54" s="9"/>
      <c r="J54" s="9"/>
      <c r="K54" s="9"/>
      <c r="L54" s="9"/>
      <c r="M54" s="9"/>
      <c r="N54" s="9"/>
      <c r="O54" s="9"/>
      <c r="P54" s="9"/>
      <c r="Q54" s="9"/>
      <c r="R54" s="9"/>
      <c r="S54" s="9"/>
      <c r="T54" s="9"/>
      <c r="U54" s="9"/>
      <c r="V54" s="9"/>
      <c r="W54" s="9"/>
      <c r="X54" s="9"/>
      <c r="Y54" s="58">
        <v>0</v>
      </c>
      <c r="Z54" s="7">
        <v>0</v>
      </c>
      <c r="AC54" s="92" t="e">
        <f>#REF!-Y54</f>
        <v>#REF!</v>
      </c>
      <c r="AD54" s="259"/>
      <c r="AE54" s="102" t="s">
        <v>8</v>
      </c>
      <c r="AF54" s="8"/>
      <c r="AG54" s="100">
        <v>0</v>
      </c>
      <c r="AH54" s="100">
        <v>0</v>
      </c>
    </row>
    <row r="55" spans="1:34" ht="24" customHeight="1">
      <c r="A55" s="28" t="s">
        <v>147</v>
      </c>
      <c r="B55" s="63" t="s">
        <v>10</v>
      </c>
      <c r="C55" s="8">
        <v>3.25</v>
      </c>
      <c r="D55" s="9">
        <v>211.01976</v>
      </c>
      <c r="E55" s="9">
        <v>14.84893</v>
      </c>
      <c r="F55" s="9">
        <v>55.54728999999999</v>
      </c>
      <c r="G55" s="9">
        <v>0</v>
      </c>
      <c r="H55" s="9">
        <v>0</v>
      </c>
      <c r="I55" s="9">
        <v>209.03677</v>
      </c>
      <c r="J55" s="9">
        <v>0</v>
      </c>
      <c r="K55" s="9">
        <v>0</v>
      </c>
      <c r="L55" s="9">
        <v>0</v>
      </c>
      <c r="M55" s="9">
        <v>38.61612</v>
      </c>
      <c r="N55" s="9">
        <v>7.7299999999999995</v>
      </c>
      <c r="O55" s="9">
        <v>2.4</v>
      </c>
      <c r="P55" s="9">
        <v>0</v>
      </c>
      <c r="Q55" s="9">
        <v>0</v>
      </c>
      <c r="R55" s="9">
        <v>30.86</v>
      </c>
      <c r="S55" s="9">
        <v>28.26007</v>
      </c>
      <c r="T55" s="9">
        <v>4.7</v>
      </c>
      <c r="U55" s="9">
        <v>0</v>
      </c>
      <c r="V55" s="9">
        <v>0</v>
      </c>
      <c r="W55" s="9">
        <v>0</v>
      </c>
      <c r="X55" s="9">
        <v>3.08115</v>
      </c>
      <c r="Y55" s="58">
        <v>606.10009</v>
      </c>
      <c r="Z55" s="7">
        <v>15541.027948717949</v>
      </c>
      <c r="AC55" s="92" t="e">
        <f>#REF!-Y55</f>
        <v>#REF!</v>
      </c>
      <c r="AD55" s="259"/>
      <c r="AE55" s="103" t="s">
        <v>10</v>
      </c>
      <c r="AF55" s="8">
        <v>3.25</v>
      </c>
      <c r="AG55" s="100">
        <v>15541.027948717949</v>
      </c>
      <c r="AH55" s="100">
        <v>112.45242625619514</v>
      </c>
    </row>
    <row r="56" spans="1:34" ht="28.5">
      <c r="A56" s="28" t="s">
        <v>147</v>
      </c>
      <c r="B56" s="65" t="s">
        <v>11</v>
      </c>
      <c r="C56" s="8">
        <v>23.46875</v>
      </c>
      <c r="D56" s="9">
        <v>1337.39234</v>
      </c>
      <c r="E56" s="9">
        <v>0</v>
      </c>
      <c r="F56" s="9">
        <v>211.50610000000003</v>
      </c>
      <c r="G56" s="9">
        <v>0</v>
      </c>
      <c r="H56" s="9">
        <v>1679.806</v>
      </c>
      <c r="I56" s="9">
        <v>52.97408</v>
      </c>
      <c r="J56" s="9">
        <v>0</v>
      </c>
      <c r="K56" s="9">
        <v>0</v>
      </c>
      <c r="L56" s="9">
        <v>0</v>
      </c>
      <c r="M56" s="9">
        <v>174.25227</v>
      </c>
      <c r="N56" s="9">
        <v>43.2218</v>
      </c>
      <c r="O56" s="9">
        <v>12.260000000000002</v>
      </c>
      <c r="P56" s="122">
        <v>0</v>
      </c>
      <c r="Q56" s="9">
        <v>0</v>
      </c>
      <c r="R56" s="9">
        <v>172.99351000000001</v>
      </c>
      <c r="S56" s="9">
        <v>162.29729999999998</v>
      </c>
      <c r="T56" s="9">
        <v>34.52476</v>
      </c>
      <c r="U56" s="9">
        <v>0</v>
      </c>
      <c r="V56" s="9">
        <v>0</v>
      </c>
      <c r="W56" s="9">
        <v>0</v>
      </c>
      <c r="X56" s="9">
        <v>8.64882</v>
      </c>
      <c r="Y56" s="58">
        <v>3889.87698</v>
      </c>
      <c r="Z56" s="7">
        <v>13812.257363515313</v>
      </c>
      <c r="AC56" s="92" t="e">
        <f>#REF!-Y56</f>
        <v>#REF!</v>
      </c>
      <c r="AD56" s="259"/>
      <c r="AE56" s="10" t="s">
        <v>11</v>
      </c>
      <c r="AF56" s="8">
        <v>23.46875</v>
      </c>
      <c r="AG56" s="100">
        <v>13812.257363515313</v>
      </c>
      <c r="AH56" s="100">
        <v>141.69943428866952</v>
      </c>
    </row>
    <row r="57" spans="1:34" ht="24" customHeight="1">
      <c r="A57" s="28" t="s">
        <v>147</v>
      </c>
      <c r="B57" s="65" t="s">
        <v>13</v>
      </c>
      <c r="C57" s="8">
        <v>62.46875</v>
      </c>
      <c r="D57" s="9">
        <v>11110.302789999998</v>
      </c>
      <c r="E57" s="9">
        <v>0</v>
      </c>
      <c r="F57" s="9">
        <v>2143.4551500000002</v>
      </c>
      <c r="G57" s="9">
        <v>0</v>
      </c>
      <c r="H57" s="9">
        <v>44.084540000000004</v>
      </c>
      <c r="I57" s="9">
        <v>7002.07293</v>
      </c>
      <c r="J57" s="9">
        <v>0</v>
      </c>
      <c r="K57" s="9">
        <v>0</v>
      </c>
      <c r="L57" s="9">
        <v>0</v>
      </c>
      <c r="M57" s="9">
        <v>1246.73237</v>
      </c>
      <c r="N57" s="9">
        <v>69.73564999999999</v>
      </c>
      <c r="O57" s="9">
        <v>12.002500000000001</v>
      </c>
      <c r="P57" s="9">
        <v>0</v>
      </c>
      <c r="Q57" s="9">
        <v>0</v>
      </c>
      <c r="R57" s="9">
        <v>1047.566</v>
      </c>
      <c r="S57" s="9">
        <v>1104.62379</v>
      </c>
      <c r="T57" s="9">
        <v>107.46235999999999</v>
      </c>
      <c r="U57" s="9">
        <v>0</v>
      </c>
      <c r="V57" s="9">
        <v>0</v>
      </c>
      <c r="W57" s="9">
        <v>0</v>
      </c>
      <c r="X57" s="9">
        <v>8.7</v>
      </c>
      <c r="Y57" s="58">
        <v>23896.73808</v>
      </c>
      <c r="Z57" s="7">
        <v>31878.25656828414</v>
      </c>
      <c r="AC57" s="92" t="e">
        <f>#REF!-Y57</f>
        <v>#REF!</v>
      </c>
      <c r="AD57" s="259"/>
      <c r="AE57" s="10" t="s">
        <v>13</v>
      </c>
      <c r="AF57" s="8">
        <v>62.46875</v>
      </c>
      <c r="AG57" s="100">
        <v>31878.25656828414</v>
      </c>
      <c r="AH57" s="100">
        <v>73.36236837160044</v>
      </c>
    </row>
    <row r="58" spans="1:34" ht="20.25" customHeight="1">
      <c r="A58" s="28" t="s">
        <v>147</v>
      </c>
      <c r="B58" s="62" t="s">
        <v>8</v>
      </c>
      <c r="C58" s="8"/>
      <c r="D58" s="9"/>
      <c r="E58" s="9"/>
      <c r="F58" s="9"/>
      <c r="G58" s="9"/>
      <c r="H58" s="9"/>
      <c r="I58" s="9"/>
      <c r="J58" s="9"/>
      <c r="K58" s="9"/>
      <c r="L58" s="9"/>
      <c r="M58" s="9"/>
      <c r="N58" s="9"/>
      <c r="O58" s="9"/>
      <c r="P58" s="9"/>
      <c r="Q58" s="9"/>
      <c r="R58" s="9"/>
      <c r="S58" s="9"/>
      <c r="T58" s="9"/>
      <c r="U58" s="9"/>
      <c r="V58" s="9"/>
      <c r="W58" s="9"/>
      <c r="X58" s="9"/>
      <c r="Y58" s="58">
        <v>0</v>
      </c>
      <c r="Z58" s="7">
        <v>0</v>
      </c>
      <c r="AC58" s="92" t="e">
        <f>#REF!-Y58</f>
        <v>#REF!</v>
      </c>
      <c r="AD58" s="259"/>
      <c r="AE58" s="102" t="s">
        <v>8</v>
      </c>
      <c r="AF58" s="8"/>
      <c r="AG58" s="100">
        <v>0</v>
      </c>
      <c r="AH58" s="100">
        <v>0</v>
      </c>
    </row>
    <row r="59" spans="1:34" ht="18.75" customHeight="1">
      <c r="A59" s="28" t="s">
        <v>147</v>
      </c>
      <c r="B59" s="63" t="s">
        <v>12</v>
      </c>
      <c r="C59" s="8">
        <v>61.46875</v>
      </c>
      <c r="D59" s="9">
        <v>11067.5887</v>
      </c>
      <c r="E59" s="9">
        <v>0</v>
      </c>
      <c r="F59" s="9">
        <v>2137.06765</v>
      </c>
      <c r="G59" s="9">
        <v>0</v>
      </c>
      <c r="H59" s="9">
        <v>0</v>
      </c>
      <c r="I59" s="9">
        <v>7002.022930000001</v>
      </c>
      <c r="J59" s="9">
        <v>0</v>
      </c>
      <c r="K59" s="9">
        <v>0</v>
      </c>
      <c r="L59" s="9">
        <v>0</v>
      </c>
      <c r="M59" s="9">
        <v>1244.46237</v>
      </c>
      <c r="N59" s="9">
        <v>69.77565</v>
      </c>
      <c r="O59" s="9">
        <v>0</v>
      </c>
      <c r="P59" s="9">
        <v>0</v>
      </c>
      <c r="Q59" s="9">
        <v>0</v>
      </c>
      <c r="R59" s="9">
        <v>1047.606</v>
      </c>
      <c r="S59" s="9">
        <v>1104.62379</v>
      </c>
      <c r="T59" s="9">
        <v>89.59236</v>
      </c>
      <c r="U59" s="9">
        <v>0</v>
      </c>
      <c r="V59" s="9">
        <v>0</v>
      </c>
      <c r="W59" s="9">
        <v>0</v>
      </c>
      <c r="X59" s="9">
        <v>8.72</v>
      </c>
      <c r="Y59" s="58">
        <v>23771.459450000006</v>
      </c>
      <c r="Z59" s="7">
        <v>32227.025182172518</v>
      </c>
      <c r="AC59" s="92" t="e">
        <f>#REF!-Y59</f>
        <v>#REF!</v>
      </c>
      <c r="AD59" s="259"/>
      <c r="AE59" s="103" t="s">
        <v>12</v>
      </c>
      <c r="AF59" s="8">
        <v>61.46875</v>
      </c>
      <c r="AG59" s="100">
        <v>32227.025182172518</v>
      </c>
      <c r="AH59" s="100">
        <v>73.24672916332715</v>
      </c>
    </row>
    <row r="60" spans="1:34" ht="21" customHeight="1" thickBot="1">
      <c r="A60" s="28" t="s">
        <v>147</v>
      </c>
      <c r="B60" s="64" t="s">
        <v>41</v>
      </c>
      <c r="C60" s="8">
        <v>11</v>
      </c>
      <c r="D60" s="9">
        <v>423.26853</v>
      </c>
      <c r="E60" s="9">
        <v>0</v>
      </c>
      <c r="F60" s="9">
        <v>0</v>
      </c>
      <c r="G60" s="9">
        <v>0</v>
      </c>
      <c r="H60" s="9">
        <v>523.8193100000001</v>
      </c>
      <c r="I60" s="9">
        <v>0</v>
      </c>
      <c r="J60" s="9">
        <v>0</v>
      </c>
      <c r="K60" s="9">
        <v>0</v>
      </c>
      <c r="L60" s="9">
        <v>0</v>
      </c>
      <c r="M60" s="9">
        <v>69.54901</v>
      </c>
      <c r="N60" s="9">
        <v>4.9</v>
      </c>
      <c r="O60" s="9">
        <v>158.21042</v>
      </c>
      <c r="P60" s="9">
        <v>31.154239999999998</v>
      </c>
      <c r="Q60" s="9">
        <v>0</v>
      </c>
      <c r="R60" s="9">
        <v>79.347</v>
      </c>
      <c r="S60" s="9">
        <v>77.52261</v>
      </c>
      <c r="T60" s="9">
        <v>12.14</v>
      </c>
      <c r="U60" s="9">
        <v>0</v>
      </c>
      <c r="V60" s="9">
        <v>0</v>
      </c>
      <c r="W60" s="9">
        <v>0</v>
      </c>
      <c r="X60" s="9">
        <v>0</v>
      </c>
      <c r="Y60" s="58">
        <v>1379.9111200000002</v>
      </c>
      <c r="Z60" s="7">
        <v>10453.872121212124</v>
      </c>
      <c r="AC60" s="92" t="e">
        <f>#REF!-Y60</f>
        <v>#REF!</v>
      </c>
      <c r="AD60" s="260"/>
      <c r="AE60" s="246" t="s">
        <v>41</v>
      </c>
      <c r="AF60" s="50">
        <v>11</v>
      </c>
      <c r="AG60" s="248">
        <v>10453.872121212124</v>
      </c>
      <c r="AH60" s="248">
        <v>142.07102049377497</v>
      </c>
    </row>
    <row r="61" spans="1:34" ht="38.25" thickBot="1">
      <c r="A61" s="28" t="s">
        <v>148</v>
      </c>
      <c r="B61" s="17" t="s">
        <v>7</v>
      </c>
      <c r="C61" s="51">
        <v>47</v>
      </c>
      <c r="D61" s="53">
        <v>1988.9515000000001</v>
      </c>
      <c r="E61" s="53">
        <v>82.65010000000001</v>
      </c>
      <c r="F61" s="53">
        <v>653.5868</v>
      </c>
      <c r="G61" s="53">
        <v>34.6702</v>
      </c>
      <c r="H61" s="53">
        <v>95.12</v>
      </c>
      <c r="I61" s="53">
        <v>415.14160000000004</v>
      </c>
      <c r="J61" s="53">
        <v>0</v>
      </c>
      <c r="K61" s="53">
        <v>0</v>
      </c>
      <c r="L61" s="53">
        <v>0</v>
      </c>
      <c r="M61" s="53">
        <v>213.27512000000002</v>
      </c>
      <c r="N61" s="53">
        <v>0</v>
      </c>
      <c r="O61" s="53">
        <v>8</v>
      </c>
      <c r="P61" s="53">
        <v>52.190000000000005</v>
      </c>
      <c r="Q61" s="53">
        <v>0</v>
      </c>
      <c r="R61" s="53">
        <v>345.54713</v>
      </c>
      <c r="S61" s="53">
        <v>268.27295</v>
      </c>
      <c r="T61" s="53">
        <v>788.6214</v>
      </c>
      <c r="U61" s="53">
        <v>0</v>
      </c>
      <c r="V61" s="53">
        <v>0</v>
      </c>
      <c r="W61" s="53">
        <v>0</v>
      </c>
      <c r="X61" s="53">
        <v>11.867</v>
      </c>
      <c r="Y61" s="53">
        <v>4957.893800000001</v>
      </c>
      <c r="Z61" s="54">
        <v>8790.591843971633</v>
      </c>
      <c r="AC61" s="92" t="e">
        <f>#REF!-Y61</f>
        <v>#REF!</v>
      </c>
      <c r="AD61" s="236" t="s">
        <v>148</v>
      </c>
      <c r="AE61" s="237" t="s">
        <v>7</v>
      </c>
      <c r="AF61" s="112">
        <v>9</v>
      </c>
      <c r="AG61" s="238">
        <v>28226</v>
      </c>
      <c r="AH61" s="403" t="s">
        <v>229</v>
      </c>
    </row>
    <row r="62" spans="1:34" ht="15">
      <c r="A62" s="28" t="s">
        <v>148</v>
      </c>
      <c r="B62" s="57" t="s">
        <v>14</v>
      </c>
      <c r="C62" s="8"/>
      <c r="D62" s="9"/>
      <c r="E62" s="9"/>
      <c r="F62" s="9"/>
      <c r="G62" s="9"/>
      <c r="H62" s="9"/>
      <c r="I62" s="9"/>
      <c r="J62" s="9"/>
      <c r="K62" s="9"/>
      <c r="L62" s="9"/>
      <c r="M62" s="9"/>
      <c r="N62" s="9"/>
      <c r="O62" s="9"/>
      <c r="P62" s="9"/>
      <c r="Q62" s="9"/>
      <c r="R62" s="9"/>
      <c r="S62" s="9"/>
      <c r="T62" s="9"/>
      <c r="U62" s="9"/>
      <c r="V62" s="9"/>
      <c r="W62" s="9"/>
      <c r="X62" s="9"/>
      <c r="Y62" s="58"/>
      <c r="Z62" s="7">
        <v>0</v>
      </c>
      <c r="AC62" s="92" t="e">
        <f>#REF!-Y62</f>
        <v>#REF!</v>
      </c>
      <c r="AD62" s="258"/>
      <c r="AE62" s="245" t="s">
        <v>14</v>
      </c>
      <c r="AF62" s="118"/>
      <c r="AG62" s="249"/>
      <c r="AH62" s="250">
        <v>0</v>
      </c>
    </row>
    <row r="63" spans="1:34" ht="27.75" customHeight="1">
      <c r="A63" s="28" t="s">
        <v>148</v>
      </c>
      <c r="B63" s="60" t="s">
        <v>3</v>
      </c>
      <c r="C63" s="8">
        <v>1</v>
      </c>
      <c r="D63" s="9">
        <v>232.2248</v>
      </c>
      <c r="E63" s="9">
        <v>8.2667</v>
      </c>
      <c r="F63" s="9">
        <v>116.0474</v>
      </c>
      <c r="G63" s="9">
        <v>34.6702</v>
      </c>
      <c r="H63" s="9">
        <v>19.43</v>
      </c>
      <c r="I63" s="9">
        <v>81.2739</v>
      </c>
      <c r="J63" s="9">
        <v>0</v>
      </c>
      <c r="K63" s="9">
        <v>0</v>
      </c>
      <c r="L63" s="9">
        <v>0</v>
      </c>
      <c r="M63" s="9">
        <v>1.52866</v>
      </c>
      <c r="N63" s="9">
        <v>0</v>
      </c>
      <c r="O63" s="9">
        <v>0</v>
      </c>
      <c r="P63" s="9">
        <v>0</v>
      </c>
      <c r="Q63" s="9">
        <v>0</v>
      </c>
      <c r="R63" s="9">
        <v>40.30479</v>
      </c>
      <c r="S63" s="9">
        <v>40.90542</v>
      </c>
      <c r="T63" s="9">
        <v>0</v>
      </c>
      <c r="U63" s="9">
        <v>0</v>
      </c>
      <c r="V63" s="9">
        <v>0</v>
      </c>
      <c r="W63" s="9">
        <v>0</v>
      </c>
      <c r="X63" s="9">
        <v>0</v>
      </c>
      <c r="Y63" s="58">
        <v>574.65187</v>
      </c>
      <c r="Z63" s="7">
        <v>47887.65583333333</v>
      </c>
      <c r="AC63" s="92" t="e">
        <f>#REF!-Y63</f>
        <v>#REF!</v>
      </c>
      <c r="AD63" s="259"/>
      <c r="AE63" s="99" t="s">
        <v>3</v>
      </c>
      <c r="AF63" s="8">
        <v>1</v>
      </c>
      <c r="AG63" s="100">
        <v>47887.65583333333</v>
      </c>
      <c r="AH63" s="100">
        <v>60.979413051491484</v>
      </c>
    </row>
    <row r="64" spans="1:34" ht="31.5" customHeight="1">
      <c r="A64" s="28" t="s">
        <v>148</v>
      </c>
      <c r="B64" s="60" t="s">
        <v>2</v>
      </c>
      <c r="C64" s="8">
        <v>10</v>
      </c>
      <c r="D64" s="9">
        <v>978.044</v>
      </c>
      <c r="E64" s="9">
        <v>48.52</v>
      </c>
      <c r="F64" s="9">
        <v>337.177</v>
      </c>
      <c r="G64" s="9">
        <v>0</v>
      </c>
      <c r="H64" s="9">
        <v>54.6</v>
      </c>
      <c r="I64" s="9">
        <v>240.505</v>
      </c>
      <c r="J64" s="9">
        <v>0</v>
      </c>
      <c r="K64" s="9">
        <v>0</v>
      </c>
      <c r="L64" s="9">
        <v>0</v>
      </c>
      <c r="M64" s="9">
        <v>115.203</v>
      </c>
      <c r="N64" s="9">
        <v>0</v>
      </c>
      <c r="O64" s="9">
        <v>0</v>
      </c>
      <c r="P64" s="9">
        <v>0</v>
      </c>
      <c r="Q64" s="9">
        <v>0</v>
      </c>
      <c r="R64" s="9">
        <v>180.15</v>
      </c>
      <c r="S64" s="9">
        <v>173.38499</v>
      </c>
      <c r="T64" s="9">
        <v>314.819</v>
      </c>
      <c r="U64" s="9">
        <v>0</v>
      </c>
      <c r="V64" s="9">
        <v>0</v>
      </c>
      <c r="W64" s="9">
        <v>0</v>
      </c>
      <c r="X64" s="9">
        <v>11.867</v>
      </c>
      <c r="Y64" s="58">
        <v>2454.2699900000002</v>
      </c>
      <c r="Z64" s="7">
        <v>20452.24991666667</v>
      </c>
      <c r="AC64" s="92" t="e">
        <f>#REF!-Y64</f>
        <v>#REF!</v>
      </c>
      <c r="AD64" s="259"/>
      <c r="AE64" s="99" t="s">
        <v>2</v>
      </c>
      <c r="AF64" s="8">
        <v>5</v>
      </c>
      <c r="AG64" s="100">
        <v>28213</v>
      </c>
      <c r="AH64" s="100">
        <v>69</v>
      </c>
    </row>
    <row r="65" spans="1:34" ht="29.25" customHeight="1">
      <c r="A65" s="28" t="s">
        <v>148</v>
      </c>
      <c r="B65" s="60" t="s">
        <v>19</v>
      </c>
      <c r="C65" s="8">
        <v>0</v>
      </c>
      <c r="D65" s="9">
        <v>0</v>
      </c>
      <c r="E65" s="9">
        <v>0</v>
      </c>
      <c r="F65" s="9">
        <v>0</v>
      </c>
      <c r="G65" s="9">
        <v>0</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58">
        <v>0</v>
      </c>
      <c r="Z65" s="7">
        <v>0</v>
      </c>
      <c r="AC65" s="92" t="e">
        <f>#REF!-Y65</f>
        <v>#REF!</v>
      </c>
      <c r="AD65" s="259"/>
      <c r="AE65" s="99" t="s">
        <v>19</v>
      </c>
      <c r="AF65" s="8">
        <v>0</v>
      </c>
      <c r="AG65" s="100">
        <v>0</v>
      </c>
      <c r="AH65" s="100">
        <v>0</v>
      </c>
    </row>
    <row r="66" spans="1:34" ht="28.5">
      <c r="A66" s="28" t="s">
        <v>148</v>
      </c>
      <c r="B66" s="61" t="s">
        <v>42</v>
      </c>
      <c r="C66" s="8">
        <v>8</v>
      </c>
      <c r="D66" s="9">
        <v>407.0127</v>
      </c>
      <c r="E66" s="9">
        <v>18.1034</v>
      </c>
      <c r="F66" s="9">
        <v>148.6024</v>
      </c>
      <c r="G66" s="9">
        <v>0</v>
      </c>
      <c r="H66" s="9">
        <v>21.09</v>
      </c>
      <c r="I66" s="9">
        <v>93.3627</v>
      </c>
      <c r="J66" s="9">
        <v>0</v>
      </c>
      <c r="K66" s="9">
        <v>0</v>
      </c>
      <c r="L66" s="9">
        <v>0</v>
      </c>
      <c r="M66" s="9">
        <v>61.14346</v>
      </c>
      <c r="N66" s="9">
        <v>0</v>
      </c>
      <c r="O66" s="9">
        <v>0</v>
      </c>
      <c r="P66" s="9">
        <v>0</v>
      </c>
      <c r="Q66" s="9">
        <v>0</v>
      </c>
      <c r="R66" s="9">
        <v>72.89234</v>
      </c>
      <c r="S66" s="9">
        <v>53.98254</v>
      </c>
      <c r="T66" s="9">
        <v>219.99</v>
      </c>
      <c r="U66" s="9">
        <v>0</v>
      </c>
      <c r="V66" s="9">
        <v>0</v>
      </c>
      <c r="W66" s="9">
        <v>0</v>
      </c>
      <c r="X66" s="9">
        <v>0</v>
      </c>
      <c r="Y66" s="58">
        <v>1096.17954</v>
      </c>
      <c r="Z66" s="7">
        <v>11418.536875000002</v>
      </c>
      <c r="AC66" s="92" t="e">
        <f>#REF!-Y66</f>
        <v>#REF!</v>
      </c>
      <c r="AD66" s="259"/>
      <c r="AE66" s="101" t="s">
        <v>42</v>
      </c>
      <c r="AF66" s="8">
        <v>3</v>
      </c>
      <c r="AG66" s="100">
        <v>19488</v>
      </c>
      <c r="AH66" s="100">
        <v>58</v>
      </c>
    </row>
    <row r="67" spans="1:34" ht="27" customHeight="1">
      <c r="A67" s="28" t="s">
        <v>148</v>
      </c>
      <c r="B67" s="60" t="s">
        <v>43</v>
      </c>
      <c r="C67" s="8">
        <v>6</v>
      </c>
      <c r="D67" s="9">
        <v>167.47</v>
      </c>
      <c r="E67" s="9">
        <v>6.59</v>
      </c>
      <c r="F67" s="9">
        <v>30.64</v>
      </c>
      <c r="G67" s="9">
        <v>0</v>
      </c>
      <c r="H67" s="9">
        <v>0</v>
      </c>
      <c r="I67" s="9">
        <v>0</v>
      </c>
      <c r="J67" s="9">
        <v>0</v>
      </c>
      <c r="K67" s="9">
        <v>0</v>
      </c>
      <c r="L67" s="9">
        <v>0</v>
      </c>
      <c r="M67" s="9">
        <v>33.9</v>
      </c>
      <c r="N67" s="9">
        <v>0</v>
      </c>
      <c r="O67" s="9">
        <v>0</v>
      </c>
      <c r="P67" s="9">
        <v>0</v>
      </c>
      <c r="Q67" s="9">
        <v>0</v>
      </c>
      <c r="R67" s="9">
        <v>45.5</v>
      </c>
      <c r="S67" s="9">
        <v>0</v>
      </c>
      <c r="T67" s="9">
        <v>183.577</v>
      </c>
      <c r="U67" s="9">
        <v>0</v>
      </c>
      <c r="V67" s="9">
        <v>0</v>
      </c>
      <c r="W67" s="9">
        <v>0</v>
      </c>
      <c r="X67" s="9">
        <v>0</v>
      </c>
      <c r="Y67" s="58">
        <v>467.677</v>
      </c>
      <c r="Z67" s="7">
        <v>6495.51388888889</v>
      </c>
      <c r="AC67" s="92" t="e">
        <f>#REF!-Y67</f>
        <v>#REF!</v>
      </c>
      <c r="AD67" s="259"/>
      <c r="AE67" s="99" t="s">
        <v>43</v>
      </c>
      <c r="AF67" s="8"/>
      <c r="AG67" s="100"/>
      <c r="AH67" s="100">
        <v>0</v>
      </c>
    </row>
    <row r="68" spans="1:34" ht="15">
      <c r="A68" s="28" t="s">
        <v>148</v>
      </c>
      <c r="B68" s="62" t="s">
        <v>8</v>
      </c>
      <c r="C68" s="8"/>
      <c r="D68" s="9"/>
      <c r="E68" s="9"/>
      <c r="F68" s="9"/>
      <c r="G68" s="9"/>
      <c r="H68" s="9"/>
      <c r="I68" s="9"/>
      <c r="J68" s="9"/>
      <c r="K68" s="9"/>
      <c r="L68" s="9"/>
      <c r="M68" s="9"/>
      <c r="N68" s="9"/>
      <c r="O68" s="9"/>
      <c r="P68" s="9"/>
      <c r="Q68" s="9"/>
      <c r="R68" s="9"/>
      <c r="S68" s="9"/>
      <c r="T68" s="9"/>
      <c r="U68" s="9"/>
      <c r="V68" s="9"/>
      <c r="W68" s="9"/>
      <c r="X68" s="9"/>
      <c r="Y68" s="58">
        <v>0</v>
      </c>
      <c r="Z68" s="7">
        <v>0</v>
      </c>
      <c r="AC68" s="92" t="e">
        <f>#REF!-Y68</f>
        <v>#REF!</v>
      </c>
      <c r="AD68" s="259"/>
      <c r="AE68" s="102" t="s">
        <v>8</v>
      </c>
      <c r="AF68" s="8"/>
      <c r="AG68" s="100"/>
      <c r="AH68" s="100">
        <v>0</v>
      </c>
    </row>
    <row r="69" spans="1:34" ht="15">
      <c r="A69" s="28" t="s">
        <v>148</v>
      </c>
      <c r="B69" s="63" t="s">
        <v>9</v>
      </c>
      <c r="C69" s="8">
        <v>0</v>
      </c>
      <c r="D69" s="9">
        <v>0</v>
      </c>
      <c r="E69" s="9">
        <v>0</v>
      </c>
      <c r="F69" s="9">
        <v>0</v>
      </c>
      <c r="G69" s="9">
        <v>0</v>
      </c>
      <c r="H69" s="9">
        <v>0</v>
      </c>
      <c r="I69" s="9">
        <v>0</v>
      </c>
      <c r="J69" s="9">
        <v>0</v>
      </c>
      <c r="K69" s="9">
        <v>0</v>
      </c>
      <c r="L69" s="9">
        <v>0</v>
      </c>
      <c r="M69" s="9">
        <v>0</v>
      </c>
      <c r="N69" s="9">
        <v>0</v>
      </c>
      <c r="O69" s="9">
        <v>0</v>
      </c>
      <c r="P69" s="9">
        <v>0</v>
      </c>
      <c r="Q69" s="9">
        <v>0</v>
      </c>
      <c r="R69" s="9">
        <v>0</v>
      </c>
      <c r="S69" s="9">
        <v>0</v>
      </c>
      <c r="T69" s="9">
        <v>10.427</v>
      </c>
      <c r="U69" s="9">
        <v>0</v>
      </c>
      <c r="V69" s="9">
        <v>0</v>
      </c>
      <c r="W69" s="9">
        <v>0</v>
      </c>
      <c r="X69" s="9">
        <v>0</v>
      </c>
      <c r="Y69" s="58">
        <v>10.427</v>
      </c>
      <c r="Z69" s="7">
        <v>0</v>
      </c>
      <c r="AC69" s="92" t="e">
        <f>#REF!-Y69</f>
        <v>#REF!</v>
      </c>
      <c r="AD69" s="259"/>
      <c r="AE69" s="103" t="s">
        <v>9</v>
      </c>
      <c r="AF69" s="8"/>
      <c r="AG69" s="100"/>
      <c r="AH69" s="100">
        <v>0</v>
      </c>
    </row>
    <row r="70" spans="1:34" ht="27.75" customHeight="1">
      <c r="A70" s="28" t="s">
        <v>148</v>
      </c>
      <c r="B70" s="64" t="s">
        <v>44</v>
      </c>
      <c r="C70" s="8">
        <v>3</v>
      </c>
      <c r="D70" s="9">
        <v>31.71</v>
      </c>
      <c r="E70" s="9">
        <v>1.17</v>
      </c>
      <c r="F70" s="9">
        <v>3.62</v>
      </c>
      <c r="G70" s="9">
        <v>0</v>
      </c>
      <c r="H70" s="9">
        <v>0</v>
      </c>
      <c r="I70" s="9">
        <v>0</v>
      </c>
      <c r="J70" s="9">
        <v>0</v>
      </c>
      <c r="K70" s="9">
        <v>0</v>
      </c>
      <c r="L70" s="9">
        <v>0</v>
      </c>
      <c r="M70" s="9">
        <v>0</v>
      </c>
      <c r="N70" s="9">
        <v>0</v>
      </c>
      <c r="O70" s="132">
        <v>0</v>
      </c>
      <c r="P70" s="142">
        <v>1.7</v>
      </c>
      <c r="Q70" s="9">
        <v>0</v>
      </c>
      <c r="R70" s="9">
        <v>0</v>
      </c>
      <c r="S70" s="9">
        <v>0</v>
      </c>
      <c r="T70" s="9">
        <v>5.022</v>
      </c>
      <c r="U70" s="9">
        <v>0</v>
      </c>
      <c r="V70" s="9">
        <v>0</v>
      </c>
      <c r="W70" s="9">
        <v>0</v>
      </c>
      <c r="X70" s="9">
        <v>0</v>
      </c>
      <c r="Y70" s="58">
        <v>43.222</v>
      </c>
      <c r="Z70" s="7">
        <v>1200.611111111111</v>
      </c>
      <c r="AC70" s="92" t="e">
        <f>#REF!-Y70</f>
        <v>#REF!</v>
      </c>
      <c r="AD70" s="259"/>
      <c r="AE70" s="104" t="s">
        <v>44</v>
      </c>
      <c r="AF70" s="8"/>
      <c r="AG70" s="100"/>
      <c r="AH70" s="100">
        <v>0</v>
      </c>
    </row>
    <row r="71" spans="1:34" ht="15">
      <c r="A71" s="28" t="s">
        <v>148</v>
      </c>
      <c r="B71" s="62" t="s">
        <v>8</v>
      </c>
      <c r="C71" s="8"/>
      <c r="D71" s="9"/>
      <c r="E71" s="9"/>
      <c r="F71" s="9"/>
      <c r="G71" s="9"/>
      <c r="H71" s="9"/>
      <c r="I71" s="9"/>
      <c r="J71" s="9"/>
      <c r="K71" s="9"/>
      <c r="L71" s="9"/>
      <c r="M71" s="9"/>
      <c r="N71" s="9"/>
      <c r="O71" s="9"/>
      <c r="P71" s="9"/>
      <c r="Q71" s="9"/>
      <c r="R71" s="9"/>
      <c r="S71" s="9"/>
      <c r="T71" s="9"/>
      <c r="U71" s="9"/>
      <c r="V71" s="9"/>
      <c r="W71" s="9"/>
      <c r="X71" s="9"/>
      <c r="Y71" s="58">
        <v>0</v>
      </c>
      <c r="Z71" s="7">
        <v>0</v>
      </c>
      <c r="AC71" s="92" t="e">
        <f>#REF!-Y71</f>
        <v>#REF!</v>
      </c>
      <c r="AD71" s="259"/>
      <c r="AE71" s="102" t="s">
        <v>8</v>
      </c>
      <c r="AF71" s="8"/>
      <c r="AG71" s="100"/>
      <c r="AH71" s="100">
        <v>0</v>
      </c>
    </row>
    <row r="72" spans="1:34" ht="15">
      <c r="A72" s="28" t="s">
        <v>148</v>
      </c>
      <c r="B72" s="63" t="s">
        <v>10</v>
      </c>
      <c r="C72" s="8">
        <v>0</v>
      </c>
      <c r="D72" s="9">
        <v>0</v>
      </c>
      <c r="E72" s="9">
        <v>0</v>
      </c>
      <c r="F72" s="9">
        <v>0</v>
      </c>
      <c r="G72" s="9">
        <v>0</v>
      </c>
      <c r="H72" s="9">
        <v>0</v>
      </c>
      <c r="I72" s="9">
        <v>0</v>
      </c>
      <c r="J72" s="9">
        <v>0</v>
      </c>
      <c r="K72" s="9">
        <v>0</v>
      </c>
      <c r="L72" s="9">
        <v>0</v>
      </c>
      <c r="M72" s="9">
        <v>0</v>
      </c>
      <c r="N72" s="9">
        <v>0</v>
      </c>
      <c r="O72" s="9">
        <v>0</v>
      </c>
      <c r="P72" s="9">
        <v>0</v>
      </c>
      <c r="Q72" s="9">
        <v>0</v>
      </c>
      <c r="R72" s="9">
        <v>0</v>
      </c>
      <c r="S72" s="9">
        <v>0</v>
      </c>
      <c r="T72" s="9">
        <v>0</v>
      </c>
      <c r="U72" s="9">
        <v>0</v>
      </c>
      <c r="V72" s="9">
        <v>0</v>
      </c>
      <c r="W72" s="9">
        <v>0</v>
      </c>
      <c r="X72" s="9">
        <v>0</v>
      </c>
      <c r="Y72" s="58">
        <v>0</v>
      </c>
      <c r="Z72" s="7">
        <v>0</v>
      </c>
      <c r="AC72" s="92" t="e">
        <f>#REF!-Y72</f>
        <v>#REF!</v>
      </c>
      <c r="AD72" s="259"/>
      <c r="AE72" s="103" t="s">
        <v>10</v>
      </c>
      <c r="AF72" s="8"/>
      <c r="AG72" s="100"/>
      <c r="AH72" s="100">
        <v>0</v>
      </c>
    </row>
    <row r="73" spans="1:34" ht="28.5">
      <c r="A73" s="28" t="s">
        <v>148</v>
      </c>
      <c r="B73" s="65" t="s">
        <v>11</v>
      </c>
      <c r="C73" s="8">
        <v>9</v>
      </c>
      <c r="D73" s="9">
        <v>82.92</v>
      </c>
      <c r="E73" s="9">
        <v>0</v>
      </c>
      <c r="F73" s="9">
        <v>11.8</v>
      </c>
      <c r="G73" s="9">
        <v>0</v>
      </c>
      <c r="H73" s="9">
        <v>0</v>
      </c>
      <c r="I73" s="9">
        <v>0</v>
      </c>
      <c r="J73" s="9">
        <v>0</v>
      </c>
      <c r="K73" s="9">
        <v>0</v>
      </c>
      <c r="L73" s="9">
        <v>0</v>
      </c>
      <c r="M73" s="9">
        <v>0</v>
      </c>
      <c r="N73" s="9">
        <v>0</v>
      </c>
      <c r="O73" s="9">
        <v>8</v>
      </c>
      <c r="P73" s="9">
        <v>0</v>
      </c>
      <c r="Q73" s="9">
        <v>0</v>
      </c>
      <c r="R73" s="9">
        <v>0</v>
      </c>
      <c r="S73" s="9">
        <v>0</v>
      </c>
      <c r="T73" s="9">
        <v>20.04</v>
      </c>
      <c r="U73" s="9">
        <v>0</v>
      </c>
      <c r="V73" s="9">
        <v>0</v>
      </c>
      <c r="W73" s="9">
        <v>0</v>
      </c>
      <c r="X73" s="9">
        <v>0</v>
      </c>
      <c r="Y73" s="58">
        <v>122.75999999999999</v>
      </c>
      <c r="Z73" s="7">
        <v>1136.6666666666665</v>
      </c>
      <c r="AC73" s="92" t="e">
        <f>#REF!-Y73</f>
        <v>#REF!</v>
      </c>
      <c r="AD73" s="259"/>
      <c r="AE73" s="10" t="s">
        <v>11</v>
      </c>
      <c r="AF73" s="8"/>
      <c r="AG73" s="100"/>
      <c r="AH73" s="100">
        <v>0</v>
      </c>
    </row>
    <row r="74" spans="1:34" ht="19.5" customHeight="1">
      <c r="A74" s="28" t="s">
        <v>148</v>
      </c>
      <c r="B74" s="65" t="s">
        <v>13</v>
      </c>
      <c r="C74" s="8">
        <v>1</v>
      </c>
      <c r="D74" s="9">
        <v>28.5</v>
      </c>
      <c r="E74" s="9">
        <v>0</v>
      </c>
      <c r="F74" s="9">
        <v>5.7</v>
      </c>
      <c r="G74" s="9">
        <v>0</v>
      </c>
      <c r="H74" s="9">
        <v>0</v>
      </c>
      <c r="I74" s="9">
        <v>0</v>
      </c>
      <c r="J74" s="9">
        <v>0</v>
      </c>
      <c r="K74" s="9">
        <v>0</v>
      </c>
      <c r="L74" s="9">
        <v>0</v>
      </c>
      <c r="M74" s="9">
        <v>0</v>
      </c>
      <c r="N74" s="9">
        <v>0</v>
      </c>
      <c r="O74" s="9">
        <v>0</v>
      </c>
      <c r="P74" s="9">
        <v>0</v>
      </c>
      <c r="Q74" s="9">
        <v>0</v>
      </c>
      <c r="R74" s="9">
        <v>0</v>
      </c>
      <c r="S74" s="9">
        <v>0</v>
      </c>
      <c r="T74" s="9">
        <v>15.4</v>
      </c>
      <c r="U74" s="9">
        <v>0</v>
      </c>
      <c r="V74" s="9">
        <v>0</v>
      </c>
      <c r="W74" s="9">
        <v>0</v>
      </c>
      <c r="X74" s="9">
        <v>0</v>
      </c>
      <c r="Y74" s="58">
        <v>49.6</v>
      </c>
      <c r="Z74" s="7">
        <v>4133.333333333334</v>
      </c>
      <c r="AC74" s="92" t="e">
        <f>#REF!-Y74</f>
        <v>#REF!</v>
      </c>
      <c r="AD74" s="259"/>
      <c r="AE74" s="10" t="s">
        <v>13</v>
      </c>
      <c r="AF74" s="8"/>
      <c r="AG74" s="100"/>
      <c r="AH74" s="100">
        <v>0</v>
      </c>
    </row>
    <row r="75" spans="1:34" ht="15">
      <c r="A75" s="28" t="s">
        <v>148</v>
      </c>
      <c r="B75" s="62" t="s">
        <v>8</v>
      </c>
      <c r="C75" s="8"/>
      <c r="D75" s="9"/>
      <c r="E75" s="9"/>
      <c r="F75" s="9"/>
      <c r="G75" s="9"/>
      <c r="H75" s="9"/>
      <c r="I75" s="9"/>
      <c r="J75" s="9"/>
      <c r="K75" s="9"/>
      <c r="L75" s="9"/>
      <c r="M75" s="9"/>
      <c r="N75" s="9"/>
      <c r="O75" s="9"/>
      <c r="P75" s="9"/>
      <c r="Q75" s="9"/>
      <c r="R75" s="9"/>
      <c r="S75" s="9"/>
      <c r="T75" s="9"/>
      <c r="U75" s="9"/>
      <c r="V75" s="9"/>
      <c r="W75" s="9"/>
      <c r="X75" s="9"/>
      <c r="Y75" s="58">
        <v>0</v>
      </c>
      <c r="Z75" s="7">
        <v>0</v>
      </c>
      <c r="AC75" s="92" t="e">
        <f>#REF!-Y75</f>
        <v>#REF!</v>
      </c>
      <c r="AD75" s="259"/>
      <c r="AE75" s="102" t="s">
        <v>8</v>
      </c>
      <c r="AF75" s="8"/>
      <c r="AG75" s="100"/>
      <c r="AH75" s="100">
        <v>0</v>
      </c>
    </row>
    <row r="76" spans="1:34" ht="15">
      <c r="A76" s="28" t="s">
        <v>148</v>
      </c>
      <c r="B76" s="63" t="s">
        <v>12</v>
      </c>
      <c r="C76" s="8">
        <v>1</v>
      </c>
      <c r="D76" s="9">
        <v>28.5</v>
      </c>
      <c r="E76" s="9">
        <v>0</v>
      </c>
      <c r="F76" s="9">
        <v>5.7</v>
      </c>
      <c r="G76" s="9">
        <v>0</v>
      </c>
      <c r="H76" s="9">
        <v>0</v>
      </c>
      <c r="I76" s="9">
        <v>0</v>
      </c>
      <c r="J76" s="9">
        <v>0</v>
      </c>
      <c r="K76" s="9">
        <v>0</v>
      </c>
      <c r="L76" s="9">
        <v>0</v>
      </c>
      <c r="M76" s="9">
        <v>0</v>
      </c>
      <c r="N76" s="9">
        <v>0</v>
      </c>
      <c r="O76" s="9">
        <v>0</v>
      </c>
      <c r="P76" s="9">
        <v>0</v>
      </c>
      <c r="Q76" s="9">
        <v>0</v>
      </c>
      <c r="R76" s="9">
        <v>0</v>
      </c>
      <c r="S76" s="9">
        <v>0</v>
      </c>
      <c r="T76" s="9">
        <v>15.4</v>
      </c>
      <c r="U76" s="9">
        <v>0</v>
      </c>
      <c r="V76" s="9">
        <v>0</v>
      </c>
      <c r="W76" s="9">
        <v>0</v>
      </c>
      <c r="X76" s="9">
        <v>0</v>
      </c>
      <c r="Y76" s="58">
        <v>49.6</v>
      </c>
      <c r="Z76" s="7">
        <v>4133.333333333334</v>
      </c>
      <c r="AC76" s="92" t="e">
        <f>#REF!-Y76</f>
        <v>#REF!</v>
      </c>
      <c r="AD76" s="259"/>
      <c r="AE76" s="103" t="s">
        <v>12</v>
      </c>
      <c r="AF76" s="8"/>
      <c r="AG76" s="100"/>
      <c r="AH76" s="100">
        <v>0</v>
      </c>
    </row>
    <row r="77" spans="1:34" ht="17.25" customHeight="1" thickBot="1">
      <c r="A77" s="28" t="s">
        <v>148</v>
      </c>
      <c r="B77" s="64" t="s">
        <v>41</v>
      </c>
      <c r="C77" s="8">
        <v>9</v>
      </c>
      <c r="D77" s="9">
        <v>61.07</v>
      </c>
      <c r="E77" s="9">
        <v>0</v>
      </c>
      <c r="F77" s="9">
        <v>0</v>
      </c>
      <c r="G77" s="9">
        <v>0</v>
      </c>
      <c r="H77" s="9">
        <v>0</v>
      </c>
      <c r="I77" s="9">
        <v>0</v>
      </c>
      <c r="J77" s="9">
        <v>0</v>
      </c>
      <c r="K77" s="9">
        <v>0</v>
      </c>
      <c r="L77" s="9">
        <v>0</v>
      </c>
      <c r="M77" s="9">
        <v>1.5</v>
      </c>
      <c r="N77" s="9">
        <v>0</v>
      </c>
      <c r="O77" s="9">
        <v>0</v>
      </c>
      <c r="P77" s="9">
        <v>50.49</v>
      </c>
      <c r="Q77" s="9">
        <v>0</v>
      </c>
      <c r="R77" s="9">
        <v>6.7</v>
      </c>
      <c r="S77" s="9">
        <v>0</v>
      </c>
      <c r="T77" s="9">
        <v>29.7734</v>
      </c>
      <c r="U77" s="9">
        <v>0</v>
      </c>
      <c r="V77" s="9">
        <v>0</v>
      </c>
      <c r="W77" s="9">
        <v>0</v>
      </c>
      <c r="X77" s="9">
        <v>0</v>
      </c>
      <c r="Y77" s="58">
        <v>149.5334</v>
      </c>
      <c r="Z77" s="7">
        <v>1384.5685185185187</v>
      </c>
      <c r="AC77" s="92" t="e">
        <f>#REF!-Y77</f>
        <v>#REF!</v>
      </c>
      <c r="AD77" s="260"/>
      <c r="AE77" s="246" t="s">
        <v>41</v>
      </c>
      <c r="AF77" s="50"/>
      <c r="AG77" s="248"/>
      <c r="AH77" s="248">
        <v>0</v>
      </c>
    </row>
    <row r="78" spans="1:34" ht="51" customHeight="1" thickBot="1">
      <c r="A78" s="28"/>
      <c r="B78" s="64"/>
      <c r="C78" s="8"/>
      <c r="D78" s="9"/>
      <c r="E78" s="9"/>
      <c r="F78" s="9"/>
      <c r="G78" s="9"/>
      <c r="H78" s="9"/>
      <c r="I78" s="9"/>
      <c r="J78" s="9"/>
      <c r="K78" s="9"/>
      <c r="L78" s="9"/>
      <c r="M78" s="9"/>
      <c r="N78" s="9"/>
      <c r="O78" s="9"/>
      <c r="P78" s="9"/>
      <c r="Q78" s="9"/>
      <c r="R78" s="9"/>
      <c r="S78" s="9"/>
      <c r="T78" s="9"/>
      <c r="U78" s="9"/>
      <c r="V78" s="9"/>
      <c r="W78" s="9"/>
      <c r="X78" s="9"/>
      <c r="Y78" s="58"/>
      <c r="Z78" s="7"/>
      <c r="AC78" s="92"/>
      <c r="AD78" s="414" t="s">
        <v>230</v>
      </c>
      <c r="AE78" s="415"/>
      <c r="AF78" s="415"/>
      <c r="AG78" s="415"/>
      <c r="AH78" s="416"/>
    </row>
    <row r="79" spans="1:34" ht="38.25" thickBot="1">
      <c r="A79" s="27" t="s">
        <v>149</v>
      </c>
      <c r="B79" s="17" t="s">
        <v>7</v>
      </c>
      <c r="C79" s="51">
        <v>116</v>
      </c>
      <c r="D79" s="53">
        <v>10902.8</v>
      </c>
      <c r="E79" s="53">
        <v>299.40000000000003</v>
      </c>
      <c r="F79" s="53">
        <v>3101.4000000000005</v>
      </c>
      <c r="G79" s="53">
        <v>131</v>
      </c>
      <c r="H79" s="53">
        <v>3874.5000000000005</v>
      </c>
      <c r="I79" s="53">
        <v>6504.099999999999</v>
      </c>
      <c r="J79" s="53">
        <v>0</v>
      </c>
      <c r="K79" s="53">
        <v>0</v>
      </c>
      <c r="L79" s="53">
        <v>105.99999999999999</v>
      </c>
      <c r="M79" s="53">
        <v>1890.8</v>
      </c>
      <c r="N79" s="53">
        <v>267.8</v>
      </c>
      <c r="O79" s="53">
        <v>243.30000000000004</v>
      </c>
      <c r="P79" s="53">
        <v>27.599999999999998</v>
      </c>
      <c r="Q79" s="53">
        <v>0</v>
      </c>
      <c r="R79" s="53">
        <v>2202.8</v>
      </c>
      <c r="S79" s="53">
        <v>1638.5</v>
      </c>
      <c r="T79" s="53">
        <v>269</v>
      </c>
      <c r="U79" s="53">
        <v>0</v>
      </c>
      <c r="V79" s="53">
        <v>0</v>
      </c>
      <c r="W79" s="53">
        <v>1.1</v>
      </c>
      <c r="X79" s="53">
        <v>152.30000000000004</v>
      </c>
      <c r="Y79" s="53">
        <v>31612.399999999998</v>
      </c>
      <c r="Z79" s="54">
        <v>22710.05747126437</v>
      </c>
      <c r="AC79" s="92" t="e">
        <f>#REF!-Y79</f>
        <v>#REF!</v>
      </c>
      <c r="AD79" s="236" t="s">
        <v>149</v>
      </c>
      <c r="AE79" s="237" t="s">
        <v>7</v>
      </c>
      <c r="AF79" s="112">
        <v>116</v>
      </c>
      <c r="AG79" s="238">
        <v>22710.05747126437</v>
      </c>
      <c r="AH79" s="238">
        <v>110.22031037898523</v>
      </c>
    </row>
    <row r="80" spans="1:34" ht="21.75" customHeight="1">
      <c r="A80" s="27" t="s">
        <v>149</v>
      </c>
      <c r="B80" s="57" t="s">
        <v>14</v>
      </c>
      <c r="C80" s="8"/>
      <c r="D80" s="9"/>
      <c r="E80" s="9"/>
      <c r="F80" s="9"/>
      <c r="G80" s="9"/>
      <c r="H80" s="9"/>
      <c r="I80" s="9"/>
      <c r="J80" s="9"/>
      <c r="K80" s="9"/>
      <c r="L80" s="9"/>
      <c r="M80" s="9"/>
      <c r="N80" s="9"/>
      <c r="O80" s="9"/>
      <c r="P80" s="9"/>
      <c r="Q80" s="9"/>
      <c r="R80" s="9"/>
      <c r="S80" s="9"/>
      <c r="T80" s="9"/>
      <c r="U80" s="9"/>
      <c r="V80" s="9"/>
      <c r="W80" s="9"/>
      <c r="X80" s="9"/>
      <c r="Y80" s="58"/>
      <c r="Z80" s="7">
        <v>0</v>
      </c>
      <c r="AC80" s="92" t="e">
        <f>#REF!-Y80</f>
        <v>#REF!</v>
      </c>
      <c r="AD80" s="256"/>
      <c r="AE80" s="233" t="s">
        <v>14</v>
      </c>
      <c r="AF80" s="114"/>
      <c r="AG80" s="239"/>
      <c r="AH80" s="240">
        <v>0</v>
      </c>
    </row>
    <row r="81" spans="1:34" ht="30" customHeight="1">
      <c r="A81" s="27" t="s">
        <v>149</v>
      </c>
      <c r="B81" s="60" t="s">
        <v>3</v>
      </c>
      <c r="C81" s="8">
        <v>3</v>
      </c>
      <c r="D81" s="9">
        <v>556.3</v>
      </c>
      <c r="E81" s="9">
        <v>24.499999999999996</v>
      </c>
      <c r="F81" s="9">
        <v>266.5</v>
      </c>
      <c r="G81" s="9">
        <v>0.4</v>
      </c>
      <c r="H81" s="9">
        <v>151.8</v>
      </c>
      <c r="I81" s="9">
        <v>579.2</v>
      </c>
      <c r="J81" s="9">
        <v>0</v>
      </c>
      <c r="K81" s="9">
        <v>0</v>
      </c>
      <c r="L81" s="9">
        <v>0</v>
      </c>
      <c r="M81" s="9">
        <v>162.1</v>
      </c>
      <c r="N81" s="9">
        <v>13.8</v>
      </c>
      <c r="O81" s="9">
        <v>0</v>
      </c>
      <c r="P81" s="9">
        <v>0</v>
      </c>
      <c r="Q81" s="9">
        <v>0</v>
      </c>
      <c r="R81" s="9">
        <v>149.5</v>
      </c>
      <c r="S81" s="9">
        <v>108.1</v>
      </c>
      <c r="T81" s="9">
        <v>0</v>
      </c>
      <c r="U81" s="9">
        <v>0</v>
      </c>
      <c r="V81" s="9">
        <v>0</v>
      </c>
      <c r="W81" s="9">
        <v>0</v>
      </c>
      <c r="X81" s="9">
        <v>1.3</v>
      </c>
      <c r="Y81" s="58">
        <v>2013.4999999999998</v>
      </c>
      <c r="Z81" s="7">
        <v>55930.55555555555</v>
      </c>
      <c r="AC81" s="92" t="e">
        <f>#REF!-Y81</f>
        <v>#REF!</v>
      </c>
      <c r="AD81" s="254"/>
      <c r="AE81" s="99" t="s">
        <v>3</v>
      </c>
      <c r="AF81" s="8">
        <v>3</v>
      </c>
      <c r="AG81" s="100">
        <v>55930.55555555555</v>
      </c>
      <c r="AH81" s="100">
        <v>150.83587992090602</v>
      </c>
    </row>
    <row r="82" spans="1:34" ht="30" customHeight="1">
      <c r="A82" s="27" t="s">
        <v>149</v>
      </c>
      <c r="B82" s="60" t="s">
        <v>2</v>
      </c>
      <c r="C82" s="8">
        <v>13</v>
      </c>
      <c r="D82" s="9">
        <v>1330.6999999999998</v>
      </c>
      <c r="E82" s="9">
        <v>78.2</v>
      </c>
      <c r="F82" s="9">
        <v>607.3000000000001</v>
      </c>
      <c r="G82" s="9">
        <v>66</v>
      </c>
      <c r="H82" s="9">
        <v>358.29999999999995</v>
      </c>
      <c r="I82" s="9">
        <v>1368.7</v>
      </c>
      <c r="J82" s="9">
        <v>0</v>
      </c>
      <c r="K82" s="9">
        <v>0</v>
      </c>
      <c r="L82" s="9">
        <v>0</v>
      </c>
      <c r="M82" s="9">
        <v>393.7</v>
      </c>
      <c r="N82" s="9">
        <v>23</v>
      </c>
      <c r="O82" s="9">
        <v>0</v>
      </c>
      <c r="P82" s="9">
        <v>0</v>
      </c>
      <c r="Q82" s="9">
        <v>0</v>
      </c>
      <c r="R82" s="9">
        <v>359.9</v>
      </c>
      <c r="S82" s="9">
        <v>285.1</v>
      </c>
      <c r="T82" s="9">
        <v>0</v>
      </c>
      <c r="U82" s="9">
        <v>0</v>
      </c>
      <c r="V82" s="9">
        <v>0</v>
      </c>
      <c r="W82" s="9">
        <v>0</v>
      </c>
      <c r="X82" s="9">
        <v>0</v>
      </c>
      <c r="Y82" s="58">
        <v>4870.9</v>
      </c>
      <c r="Z82" s="7">
        <v>31223.71794871795</v>
      </c>
      <c r="AC82" s="92" t="e">
        <f>#REF!-Y82</f>
        <v>#REF!</v>
      </c>
      <c r="AD82" s="256"/>
      <c r="AE82" s="99" t="s">
        <v>2</v>
      </c>
      <c r="AF82" s="8">
        <v>13</v>
      </c>
      <c r="AG82" s="100">
        <v>31223.71794871795</v>
      </c>
      <c r="AH82" s="100">
        <v>151.2061321109191</v>
      </c>
    </row>
    <row r="83" spans="1:34" ht="29.25" customHeight="1">
      <c r="A83" s="27" t="s">
        <v>149</v>
      </c>
      <c r="B83" s="60" t="s">
        <v>19</v>
      </c>
      <c r="C83" s="8">
        <v>0</v>
      </c>
      <c r="D83" s="9">
        <v>0</v>
      </c>
      <c r="E83" s="9">
        <v>0</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9">
        <v>0</v>
      </c>
      <c r="Y83" s="58">
        <v>0</v>
      </c>
      <c r="Z83" s="7">
        <v>0</v>
      </c>
      <c r="AC83" s="92" t="e">
        <f>#REF!-Y83</f>
        <v>#REF!</v>
      </c>
      <c r="AD83" s="256"/>
      <c r="AE83" s="99" t="s">
        <v>19</v>
      </c>
      <c r="AF83" s="8">
        <v>0</v>
      </c>
      <c r="AG83" s="100">
        <v>0</v>
      </c>
      <c r="AH83" s="100">
        <v>0</v>
      </c>
    </row>
    <row r="84" spans="1:34" ht="28.5">
      <c r="A84" s="27" t="s">
        <v>149</v>
      </c>
      <c r="B84" s="61" t="s">
        <v>42</v>
      </c>
      <c r="C84" s="8">
        <v>31</v>
      </c>
      <c r="D84" s="9">
        <v>2043.1000000000001</v>
      </c>
      <c r="E84" s="9">
        <v>117</v>
      </c>
      <c r="F84" s="9">
        <v>774.5</v>
      </c>
      <c r="G84" s="9">
        <v>64.6</v>
      </c>
      <c r="H84" s="9">
        <v>526.1</v>
      </c>
      <c r="I84" s="9">
        <v>2081.5</v>
      </c>
      <c r="J84" s="9">
        <v>0</v>
      </c>
      <c r="K84" s="9">
        <v>0</v>
      </c>
      <c r="L84" s="9">
        <v>98.19999999999999</v>
      </c>
      <c r="M84" s="9">
        <v>482.00000000000006</v>
      </c>
      <c r="N84" s="9">
        <v>61</v>
      </c>
      <c r="O84" s="9">
        <v>0</v>
      </c>
      <c r="P84" s="9">
        <v>0</v>
      </c>
      <c r="Q84" s="9">
        <v>0</v>
      </c>
      <c r="R84" s="9">
        <v>524.8000000000001</v>
      </c>
      <c r="S84" s="9">
        <v>406.4</v>
      </c>
      <c r="T84" s="9">
        <v>72.2</v>
      </c>
      <c r="U84" s="9">
        <v>0</v>
      </c>
      <c r="V84" s="9">
        <v>0</v>
      </c>
      <c r="W84" s="9">
        <v>0</v>
      </c>
      <c r="X84" s="9">
        <v>146.60000000000002</v>
      </c>
      <c r="Y84" s="58">
        <v>7398</v>
      </c>
      <c r="Z84" s="7">
        <v>19887.09677419355</v>
      </c>
      <c r="AC84" s="92" t="e">
        <f>#REF!-Y84</f>
        <v>#REF!</v>
      </c>
      <c r="AD84" s="256"/>
      <c r="AE84" s="101" t="s">
        <v>42</v>
      </c>
      <c r="AF84" s="8">
        <v>31</v>
      </c>
      <c r="AG84" s="100">
        <v>19887.09677419355</v>
      </c>
      <c r="AH84" s="100">
        <v>147.52092408594783</v>
      </c>
    </row>
    <row r="85" spans="1:34" ht="30" customHeight="1">
      <c r="A85" s="27" t="s">
        <v>149</v>
      </c>
      <c r="B85" s="60" t="s">
        <v>43</v>
      </c>
      <c r="C85" s="8">
        <v>24</v>
      </c>
      <c r="D85" s="9">
        <v>1534.8</v>
      </c>
      <c r="E85" s="9">
        <v>71.4</v>
      </c>
      <c r="F85" s="9">
        <v>353.7</v>
      </c>
      <c r="G85" s="9">
        <v>0</v>
      </c>
      <c r="H85" s="9">
        <v>378</v>
      </c>
      <c r="I85" s="9">
        <v>1394</v>
      </c>
      <c r="J85" s="9">
        <v>0</v>
      </c>
      <c r="K85" s="9">
        <v>0</v>
      </c>
      <c r="L85" s="9">
        <v>7.8</v>
      </c>
      <c r="M85" s="9">
        <v>289.1</v>
      </c>
      <c r="N85" s="9">
        <v>50.099999999999994</v>
      </c>
      <c r="O85" s="9">
        <v>0.8999999999999999</v>
      </c>
      <c r="P85" s="9">
        <v>0</v>
      </c>
      <c r="Q85" s="9">
        <v>0</v>
      </c>
      <c r="R85" s="9">
        <v>320.6</v>
      </c>
      <c r="S85" s="9">
        <v>272.3</v>
      </c>
      <c r="T85" s="9">
        <v>82.6</v>
      </c>
      <c r="U85" s="9">
        <v>0</v>
      </c>
      <c r="V85" s="9">
        <v>0</v>
      </c>
      <c r="W85" s="9">
        <v>0</v>
      </c>
      <c r="X85" s="9">
        <v>5</v>
      </c>
      <c r="Y85" s="58">
        <v>4760.300000000001</v>
      </c>
      <c r="Z85" s="7">
        <v>16528.81944444445</v>
      </c>
      <c r="AC85" s="92" t="e">
        <f>#REF!-Y85</f>
        <v>#REF!</v>
      </c>
      <c r="AD85" s="256"/>
      <c r="AE85" s="99" t="s">
        <v>43</v>
      </c>
      <c r="AF85" s="8">
        <v>24</v>
      </c>
      <c r="AG85" s="100">
        <v>16528.81944444445</v>
      </c>
      <c r="AH85" s="100">
        <v>133.19650768829817</v>
      </c>
    </row>
    <row r="86" spans="1:34" ht="15.75">
      <c r="A86" s="27" t="s">
        <v>149</v>
      </c>
      <c r="B86" s="62" t="s">
        <v>8</v>
      </c>
      <c r="C86" s="8"/>
      <c r="D86" s="9"/>
      <c r="E86" s="9"/>
      <c r="F86" s="9"/>
      <c r="G86" s="9"/>
      <c r="H86" s="9"/>
      <c r="I86" s="9"/>
      <c r="J86" s="9"/>
      <c r="K86" s="9"/>
      <c r="L86" s="9"/>
      <c r="M86" s="9"/>
      <c r="N86" s="9"/>
      <c r="O86" s="9"/>
      <c r="P86" s="9"/>
      <c r="Q86" s="9"/>
      <c r="R86" s="9"/>
      <c r="S86" s="9"/>
      <c r="T86" s="9"/>
      <c r="U86" s="9"/>
      <c r="V86" s="9"/>
      <c r="W86" s="9"/>
      <c r="X86" s="9"/>
      <c r="Y86" s="58">
        <v>0</v>
      </c>
      <c r="Z86" s="7">
        <v>0</v>
      </c>
      <c r="AC86" s="92" t="e">
        <f>#REF!-Y86</f>
        <v>#REF!</v>
      </c>
      <c r="AD86" s="256"/>
      <c r="AE86" s="102" t="s">
        <v>8</v>
      </c>
      <c r="AF86" s="8"/>
      <c r="AG86" s="100">
        <v>0</v>
      </c>
      <c r="AH86" s="100">
        <v>0</v>
      </c>
    </row>
    <row r="87" spans="1:34" ht="15.75">
      <c r="A87" s="27" t="s">
        <v>149</v>
      </c>
      <c r="B87" s="63" t="s">
        <v>9</v>
      </c>
      <c r="C87" s="8">
        <v>20</v>
      </c>
      <c r="D87" s="9">
        <v>1286.6000000000001</v>
      </c>
      <c r="E87" s="9">
        <v>55.300000000000004</v>
      </c>
      <c r="F87" s="9">
        <v>242.49999999999997</v>
      </c>
      <c r="G87" s="9">
        <v>0</v>
      </c>
      <c r="H87" s="9">
        <v>310.3</v>
      </c>
      <c r="I87" s="9">
        <v>1151.7</v>
      </c>
      <c r="J87" s="9">
        <v>0</v>
      </c>
      <c r="K87" s="9">
        <v>0</v>
      </c>
      <c r="L87" s="9">
        <v>0</v>
      </c>
      <c r="M87" s="9">
        <v>217.2</v>
      </c>
      <c r="N87" s="9">
        <v>20</v>
      </c>
      <c r="O87" s="9">
        <v>0.9</v>
      </c>
      <c r="P87" s="9">
        <v>0</v>
      </c>
      <c r="Q87" s="9">
        <v>0</v>
      </c>
      <c r="R87" s="9">
        <v>246.00000000000003</v>
      </c>
      <c r="S87" s="9">
        <v>217.1</v>
      </c>
      <c r="T87" s="9">
        <v>82.6</v>
      </c>
      <c r="U87" s="9">
        <v>0</v>
      </c>
      <c r="V87" s="9">
        <v>0</v>
      </c>
      <c r="W87" s="9">
        <v>0</v>
      </c>
      <c r="X87" s="9">
        <v>5.1</v>
      </c>
      <c r="Y87" s="58">
        <v>3835.2999999999997</v>
      </c>
      <c r="Z87" s="7">
        <v>15980.416666666664</v>
      </c>
      <c r="AC87" s="92" t="e">
        <f>#REF!-Y87</f>
        <v>#REF!</v>
      </c>
      <c r="AD87" s="256"/>
      <c r="AE87" s="103" t="s">
        <v>9</v>
      </c>
      <c r="AF87" s="8">
        <v>20</v>
      </c>
      <c r="AG87" s="100">
        <v>15980.416666666664</v>
      </c>
      <c r="AH87" s="100">
        <v>130.5067620083942</v>
      </c>
    </row>
    <row r="88" spans="1:34" ht="29.25" customHeight="1">
      <c r="A88" s="27" t="s">
        <v>149</v>
      </c>
      <c r="B88" s="64" t="s">
        <v>44</v>
      </c>
      <c r="C88" s="8">
        <v>3</v>
      </c>
      <c r="D88" s="9">
        <v>185.20000000000002</v>
      </c>
      <c r="E88" s="9">
        <v>8.3</v>
      </c>
      <c r="F88" s="9">
        <v>22.899999999999995</v>
      </c>
      <c r="G88" s="9">
        <v>0</v>
      </c>
      <c r="H88" s="9">
        <v>41.2</v>
      </c>
      <c r="I88" s="9">
        <v>162.8</v>
      </c>
      <c r="J88" s="9">
        <v>0</v>
      </c>
      <c r="K88" s="9">
        <v>0</v>
      </c>
      <c r="L88" s="9">
        <v>0</v>
      </c>
      <c r="M88" s="9">
        <v>40.7</v>
      </c>
      <c r="N88" s="9">
        <v>0.5</v>
      </c>
      <c r="O88" s="9">
        <v>7.9</v>
      </c>
      <c r="P88" s="9">
        <v>0</v>
      </c>
      <c r="Q88" s="9">
        <v>0</v>
      </c>
      <c r="R88" s="9">
        <v>30.5</v>
      </c>
      <c r="S88" s="9">
        <v>27.6</v>
      </c>
      <c r="T88" s="9">
        <v>7.2</v>
      </c>
      <c r="U88" s="9">
        <v>0</v>
      </c>
      <c r="V88" s="9">
        <v>0</v>
      </c>
      <c r="W88" s="9">
        <v>0</v>
      </c>
      <c r="X88" s="9">
        <v>0</v>
      </c>
      <c r="Y88" s="58">
        <v>534.8000000000001</v>
      </c>
      <c r="Z88" s="7">
        <v>14855.555555555557</v>
      </c>
      <c r="AC88" s="92" t="e">
        <f>#REF!-Y88</f>
        <v>#REF!</v>
      </c>
      <c r="AD88" s="256"/>
      <c r="AE88" s="104" t="s">
        <v>44</v>
      </c>
      <c r="AF88" s="8">
        <v>3</v>
      </c>
      <c r="AG88" s="100">
        <v>14855.555555555557</v>
      </c>
      <c r="AH88" s="100">
        <v>125.05399568034557</v>
      </c>
    </row>
    <row r="89" spans="1:34" ht="15.75">
      <c r="A89" s="27" t="s">
        <v>149</v>
      </c>
      <c r="B89" s="62" t="s">
        <v>8</v>
      </c>
      <c r="C89" s="8"/>
      <c r="D89" s="9"/>
      <c r="E89" s="9"/>
      <c r="F89" s="9"/>
      <c r="G89" s="9"/>
      <c r="H89" s="9"/>
      <c r="I89" s="9"/>
      <c r="J89" s="9"/>
      <c r="K89" s="9"/>
      <c r="L89" s="9"/>
      <c r="M89" s="9"/>
      <c r="N89" s="9"/>
      <c r="O89" s="9"/>
      <c r="P89" s="9"/>
      <c r="Q89" s="9"/>
      <c r="R89" s="9"/>
      <c r="S89" s="9"/>
      <c r="T89" s="9"/>
      <c r="U89" s="9"/>
      <c r="V89" s="9"/>
      <c r="W89" s="9"/>
      <c r="X89" s="9"/>
      <c r="Y89" s="58">
        <v>0</v>
      </c>
      <c r="Z89" s="7">
        <v>0</v>
      </c>
      <c r="AC89" s="92" t="e">
        <f>#REF!-Y89</f>
        <v>#REF!</v>
      </c>
      <c r="AD89" s="256"/>
      <c r="AE89" s="102" t="s">
        <v>8</v>
      </c>
      <c r="AF89" s="8"/>
      <c r="AG89" s="100">
        <v>0</v>
      </c>
      <c r="AH89" s="100">
        <v>0</v>
      </c>
    </row>
    <row r="90" spans="1:34" ht="15.75">
      <c r="A90" s="27" t="s">
        <v>149</v>
      </c>
      <c r="B90" s="63" t="s">
        <v>10</v>
      </c>
      <c r="C90" s="8">
        <v>3</v>
      </c>
      <c r="D90" s="9">
        <v>185.20000000000002</v>
      </c>
      <c r="E90" s="9">
        <v>8.3</v>
      </c>
      <c r="F90" s="9">
        <v>22.899999999999995</v>
      </c>
      <c r="G90" s="9">
        <v>0</v>
      </c>
      <c r="H90" s="9">
        <v>41.2</v>
      </c>
      <c r="I90" s="9">
        <v>162.8</v>
      </c>
      <c r="J90" s="9">
        <v>0</v>
      </c>
      <c r="K90" s="9">
        <v>0</v>
      </c>
      <c r="L90" s="9">
        <v>0</v>
      </c>
      <c r="M90" s="9">
        <v>40.7</v>
      </c>
      <c r="N90" s="9">
        <v>0.5</v>
      </c>
      <c r="O90" s="9">
        <v>7.9</v>
      </c>
      <c r="P90" s="9">
        <v>0</v>
      </c>
      <c r="Q90" s="9">
        <v>0</v>
      </c>
      <c r="R90" s="9">
        <v>30.5</v>
      </c>
      <c r="S90" s="9">
        <v>27.6</v>
      </c>
      <c r="T90" s="9">
        <v>7.2</v>
      </c>
      <c r="U90" s="9">
        <v>0</v>
      </c>
      <c r="V90" s="9">
        <v>0</v>
      </c>
      <c r="W90" s="9">
        <v>0</v>
      </c>
      <c r="X90" s="9">
        <v>0</v>
      </c>
      <c r="Y90" s="58">
        <v>534.8000000000001</v>
      </c>
      <c r="Z90" s="7">
        <v>14855.555555555557</v>
      </c>
      <c r="AC90" s="92" t="e">
        <f>#REF!-Y90</f>
        <v>#REF!</v>
      </c>
      <c r="AD90" s="256"/>
      <c r="AE90" s="103" t="s">
        <v>10</v>
      </c>
      <c r="AF90" s="8">
        <v>3</v>
      </c>
      <c r="AG90" s="100">
        <v>14855.555555555557</v>
      </c>
      <c r="AH90" s="100">
        <v>125.05399568034557</v>
      </c>
    </row>
    <row r="91" spans="1:34" ht="28.5">
      <c r="A91" s="27" t="s">
        <v>149</v>
      </c>
      <c r="B91" s="65" t="s">
        <v>11</v>
      </c>
      <c r="C91" s="8">
        <v>3</v>
      </c>
      <c r="D91" s="9">
        <v>149.1</v>
      </c>
      <c r="E91" s="9">
        <v>0</v>
      </c>
      <c r="F91" s="9">
        <v>44.5</v>
      </c>
      <c r="G91" s="9">
        <v>0</v>
      </c>
      <c r="H91" s="9">
        <v>85.7</v>
      </c>
      <c r="I91" s="9">
        <v>0</v>
      </c>
      <c r="J91" s="9">
        <v>0</v>
      </c>
      <c r="K91" s="9">
        <v>0</v>
      </c>
      <c r="L91" s="9">
        <v>0</v>
      </c>
      <c r="M91" s="9">
        <v>26</v>
      </c>
      <c r="N91" s="9">
        <v>3.2</v>
      </c>
      <c r="O91" s="9">
        <v>0</v>
      </c>
      <c r="P91" s="9">
        <v>0</v>
      </c>
      <c r="Q91" s="9">
        <v>0</v>
      </c>
      <c r="R91" s="9">
        <v>28.2</v>
      </c>
      <c r="S91" s="9">
        <v>17.3</v>
      </c>
      <c r="T91" s="9">
        <v>1.1</v>
      </c>
      <c r="U91" s="9">
        <v>0</v>
      </c>
      <c r="V91" s="9">
        <v>0</v>
      </c>
      <c r="W91" s="9">
        <v>1.1</v>
      </c>
      <c r="X91" s="9">
        <v>0</v>
      </c>
      <c r="Y91" s="58">
        <v>356.20000000000005</v>
      </c>
      <c r="Z91" s="7">
        <v>9894.444444444445</v>
      </c>
      <c r="AC91" s="92" t="e">
        <f>#REF!-Y91</f>
        <v>#REF!</v>
      </c>
      <c r="AD91" s="256"/>
      <c r="AE91" s="10" t="s">
        <v>11</v>
      </c>
      <c r="AF91" s="8">
        <v>3</v>
      </c>
      <c r="AG91" s="100">
        <v>9894.444444444445</v>
      </c>
      <c r="AH91" s="100">
        <v>69.08115358819585</v>
      </c>
    </row>
    <row r="92" spans="1:34" ht="18.75" customHeight="1">
      <c r="A92" s="27" t="s">
        <v>149</v>
      </c>
      <c r="B92" s="65" t="s">
        <v>13</v>
      </c>
      <c r="C92" s="8">
        <v>30</v>
      </c>
      <c r="D92" s="9">
        <v>4750.2</v>
      </c>
      <c r="E92" s="9">
        <v>0</v>
      </c>
      <c r="F92" s="9">
        <v>1032</v>
      </c>
      <c r="G92" s="9">
        <v>0</v>
      </c>
      <c r="H92" s="9">
        <v>2105.5</v>
      </c>
      <c r="I92" s="9">
        <v>917.9</v>
      </c>
      <c r="J92" s="9">
        <v>0</v>
      </c>
      <c r="K92" s="9">
        <v>0</v>
      </c>
      <c r="L92" s="9">
        <v>0</v>
      </c>
      <c r="M92" s="9">
        <v>455.9</v>
      </c>
      <c r="N92" s="9">
        <v>114.9</v>
      </c>
      <c r="O92" s="9">
        <v>0</v>
      </c>
      <c r="P92" s="9">
        <v>0</v>
      </c>
      <c r="Q92" s="9">
        <v>0</v>
      </c>
      <c r="R92" s="9">
        <v>717.3000000000001</v>
      </c>
      <c r="S92" s="9">
        <v>521.7</v>
      </c>
      <c r="T92" s="9">
        <v>104.1</v>
      </c>
      <c r="U92" s="9">
        <v>0</v>
      </c>
      <c r="V92" s="9">
        <v>0</v>
      </c>
      <c r="W92" s="9">
        <v>0</v>
      </c>
      <c r="X92" s="9">
        <v>-0.6</v>
      </c>
      <c r="Y92" s="58">
        <v>10718.9</v>
      </c>
      <c r="Z92" s="7">
        <v>29774.722222222223</v>
      </c>
      <c r="AC92" s="92" t="e">
        <f>#REF!-Y92</f>
        <v>#REF!</v>
      </c>
      <c r="AD92" s="256"/>
      <c r="AE92" s="10" t="s">
        <v>13</v>
      </c>
      <c r="AF92" s="8">
        <v>30</v>
      </c>
      <c r="AG92" s="100">
        <v>29774.722222222223</v>
      </c>
      <c r="AH92" s="100">
        <v>74.6305418719212</v>
      </c>
    </row>
    <row r="93" spans="1:34" ht="15.75">
      <c r="A93" s="27" t="s">
        <v>149</v>
      </c>
      <c r="B93" s="62" t="s">
        <v>8</v>
      </c>
      <c r="C93" s="8"/>
      <c r="D93" s="9"/>
      <c r="E93" s="9"/>
      <c r="F93" s="9"/>
      <c r="G93" s="9"/>
      <c r="H93" s="9"/>
      <c r="I93" s="9"/>
      <c r="J93" s="9"/>
      <c r="K93" s="9"/>
      <c r="L93" s="9"/>
      <c r="M93" s="9"/>
      <c r="N93" s="9"/>
      <c r="O93" s="9"/>
      <c r="P93" s="9"/>
      <c r="Q93" s="9"/>
      <c r="R93" s="9"/>
      <c r="S93" s="9"/>
      <c r="T93" s="9"/>
      <c r="U93" s="9"/>
      <c r="V93" s="9"/>
      <c r="W93" s="9"/>
      <c r="X93" s="9"/>
      <c r="Y93" s="58">
        <v>0</v>
      </c>
      <c r="Z93" s="7">
        <v>0</v>
      </c>
      <c r="AC93" s="92" t="e">
        <f>#REF!-Y93</f>
        <v>#REF!</v>
      </c>
      <c r="AD93" s="256"/>
      <c r="AE93" s="102" t="s">
        <v>8</v>
      </c>
      <c r="AF93" s="8"/>
      <c r="AG93" s="100">
        <v>0</v>
      </c>
      <c r="AH93" s="100">
        <v>0</v>
      </c>
    </row>
    <row r="94" spans="1:34" ht="15.75">
      <c r="A94" s="27" t="s">
        <v>149</v>
      </c>
      <c r="B94" s="63" t="s">
        <v>12</v>
      </c>
      <c r="C94" s="8">
        <v>30</v>
      </c>
      <c r="D94" s="9">
        <v>4750.2</v>
      </c>
      <c r="E94" s="9">
        <v>0</v>
      </c>
      <c r="F94" s="9">
        <v>1032</v>
      </c>
      <c r="G94" s="9">
        <v>0</v>
      </c>
      <c r="H94" s="9">
        <v>2105.5</v>
      </c>
      <c r="I94" s="9">
        <v>917.9</v>
      </c>
      <c r="J94" s="9">
        <v>0</v>
      </c>
      <c r="K94" s="9">
        <v>0</v>
      </c>
      <c r="L94" s="9">
        <v>0</v>
      </c>
      <c r="M94" s="9">
        <v>455.9</v>
      </c>
      <c r="N94" s="9">
        <v>114.9</v>
      </c>
      <c r="O94" s="9">
        <v>0</v>
      </c>
      <c r="P94" s="9">
        <v>0</v>
      </c>
      <c r="Q94" s="9">
        <v>0</v>
      </c>
      <c r="R94" s="9">
        <v>717.3000000000001</v>
      </c>
      <c r="S94" s="9">
        <v>521.7</v>
      </c>
      <c r="T94" s="9">
        <v>104.1</v>
      </c>
      <c r="U94" s="9">
        <v>0</v>
      </c>
      <c r="V94" s="9">
        <v>0</v>
      </c>
      <c r="W94" s="9">
        <v>0</v>
      </c>
      <c r="X94" s="9">
        <v>-0.6</v>
      </c>
      <c r="Y94" s="58">
        <v>10718.9</v>
      </c>
      <c r="Z94" s="7">
        <v>29774.722222222223</v>
      </c>
      <c r="AC94" s="92" t="e">
        <f>#REF!-Y94</f>
        <v>#REF!</v>
      </c>
      <c r="AD94" s="256"/>
      <c r="AE94" s="103" t="s">
        <v>12</v>
      </c>
      <c r="AF94" s="8">
        <v>30</v>
      </c>
      <c r="AG94" s="100">
        <v>29774.722222222223</v>
      </c>
      <c r="AH94" s="100">
        <v>74.6305418719212</v>
      </c>
    </row>
    <row r="95" spans="1:34" ht="18" customHeight="1" thickBot="1">
      <c r="A95" s="27" t="s">
        <v>149</v>
      </c>
      <c r="B95" s="64" t="s">
        <v>41</v>
      </c>
      <c r="C95" s="8">
        <v>9</v>
      </c>
      <c r="D95" s="9">
        <v>353.3999999999999</v>
      </c>
      <c r="E95" s="9">
        <v>0</v>
      </c>
      <c r="F95" s="9">
        <v>0</v>
      </c>
      <c r="G95" s="9">
        <v>0</v>
      </c>
      <c r="H95" s="9">
        <v>227.9</v>
      </c>
      <c r="I95" s="9">
        <v>0</v>
      </c>
      <c r="J95" s="9">
        <v>0</v>
      </c>
      <c r="K95" s="9">
        <v>0</v>
      </c>
      <c r="L95" s="9">
        <v>0</v>
      </c>
      <c r="M95" s="9">
        <v>41.3</v>
      </c>
      <c r="N95" s="9">
        <v>1.3</v>
      </c>
      <c r="O95" s="9">
        <v>234.50000000000003</v>
      </c>
      <c r="P95" s="9">
        <v>27.599999999999998</v>
      </c>
      <c r="Q95" s="9">
        <v>0</v>
      </c>
      <c r="R95" s="9">
        <v>72</v>
      </c>
      <c r="S95" s="9">
        <v>0</v>
      </c>
      <c r="T95" s="9">
        <v>1.8</v>
      </c>
      <c r="U95" s="9">
        <v>0</v>
      </c>
      <c r="V95" s="9">
        <v>0</v>
      </c>
      <c r="W95" s="9">
        <v>0</v>
      </c>
      <c r="X95" s="9">
        <v>0</v>
      </c>
      <c r="Y95" s="58">
        <v>959.7999999999998</v>
      </c>
      <c r="Z95" s="7">
        <v>8887.037037037036</v>
      </c>
      <c r="AC95" s="92" t="e">
        <f>#REF!-Y95</f>
        <v>#REF!</v>
      </c>
      <c r="AD95" s="256"/>
      <c r="AE95" s="246" t="s">
        <v>41</v>
      </c>
      <c r="AF95" s="50">
        <v>9</v>
      </c>
      <c r="AG95" s="248">
        <v>8887.037037037036</v>
      </c>
      <c r="AH95" s="248">
        <v>64.48783248443691</v>
      </c>
    </row>
    <row r="96" spans="1:34" ht="38.25" thickBot="1">
      <c r="A96" s="30" t="s">
        <v>150</v>
      </c>
      <c r="B96" s="17" t="s">
        <v>7</v>
      </c>
      <c r="C96" s="51">
        <v>63.3</v>
      </c>
      <c r="D96" s="53">
        <v>6421.2</v>
      </c>
      <c r="E96" s="53">
        <v>163.4</v>
      </c>
      <c r="F96" s="53">
        <v>1615.6</v>
      </c>
      <c r="G96" s="53">
        <v>163.39999999999998</v>
      </c>
      <c r="H96" s="53">
        <v>2722.8</v>
      </c>
      <c r="I96" s="53">
        <v>3026</v>
      </c>
      <c r="J96" s="53">
        <v>0</v>
      </c>
      <c r="K96" s="53">
        <v>0</v>
      </c>
      <c r="L96" s="53">
        <v>0</v>
      </c>
      <c r="M96" s="53">
        <v>885.6</v>
      </c>
      <c r="N96" s="53">
        <v>87.3</v>
      </c>
      <c r="O96" s="53">
        <v>147.29999999999998</v>
      </c>
      <c r="P96" s="53">
        <v>15</v>
      </c>
      <c r="Q96" s="53">
        <v>0</v>
      </c>
      <c r="R96" s="53">
        <v>1025.2</v>
      </c>
      <c r="S96" s="53">
        <v>960.9</v>
      </c>
      <c r="T96" s="53">
        <v>71.30000000000001</v>
      </c>
      <c r="U96" s="53">
        <v>15.8</v>
      </c>
      <c r="V96" s="53">
        <v>0</v>
      </c>
      <c r="W96" s="53">
        <v>4.2</v>
      </c>
      <c r="X96" s="53">
        <v>0.7</v>
      </c>
      <c r="Y96" s="53">
        <v>17325.7</v>
      </c>
      <c r="Z96" s="54">
        <v>22808.978409689313</v>
      </c>
      <c r="AC96" s="92" t="e">
        <f>#REF!-Y96</f>
        <v>#REF!</v>
      </c>
      <c r="AD96" s="236" t="s">
        <v>150</v>
      </c>
      <c r="AE96" s="237" t="s">
        <v>7</v>
      </c>
      <c r="AF96" s="112">
        <v>63.3</v>
      </c>
      <c r="AG96" s="238">
        <v>22808.978409689313</v>
      </c>
      <c r="AH96" s="238">
        <v>104.49292967046657</v>
      </c>
    </row>
    <row r="97" spans="1:34" ht="24" customHeight="1">
      <c r="A97" s="30" t="s">
        <v>150</v>
      </c>
      <c r="B97" s="57" t="s">
        <v>14</v>
      </c>
      <c r="C97" s="8"/>
      <c r="D97" s="9"/>
      <c r="E97" s="9"/>
      <c r="F97" s="9"/>
      <c r="G97" s="9"/>
      <c r="H97" s="9"/>
      <c r="I97" s="9"/>
      <c r="J97" s="9"/>
      <c r="K97" s="9"/>
      <c r="L97" s="9"/>
      <c r="M97" s="9"/>
      <c r="N97" s="9"/>
      <c r="O97" s="9"/>
      <c r="P97" s="9"/>
      <c r="Q97" s="9"/>
      <c r="R97" s="9"/>
      <c r="S97" s="9"/>
      <c r="T97" s="9"/>
      <c r="U97" s="9"/>
      <c r="V97" s="9"/>
      <c r="W97" s="9"/>
      <c r="X97" s="9"/>
      <c r="Y97" s="58"/>
      <c r="Z97" s="7">
        <v>0</v>
      </c>
      <c r="AC97" s="92" t="e">
        <f>#REF!-Y97</f>
        <v>#REF!</v>
      </c>
      <c r="AD97" s="261"/>
      <c r="AE97" s="245" t="s">
        <v>14</v>
      </c>
      <c r="AF97" s="118"/>
      <c r="AG97" s="249"/>
      <c r="AH97" s="250">
        <v>0</v>
      </c>
    </row>
    <row r="98" spans="1:34" ht="31.5" customHeight="1">
      <c r="A98" s="30" t="s">
        <v>150</v>
      </c>
      <c r="B98" s="60" t="s">
        <v>3</v>
      </c>
      <c r="C98" s="8">
        <v>2</v>
      </c>
      <c r="D98" s="9">
        <v>405.2</v>
      </c>
      <c r="E98" s="9">
        <v>14.2</v>
      </c>
      <c r="F98" s="9">
        <v>197.6</v>
      </c>
      <c r="G98" s="9">
        <v>0</v>
      </c>
      <c r="H98" s="9">
        <v>81</v>
      </c>
      <c r="I98" s="9">
        <v>324.4</v>
      </c>
      <c r="J98" s="9">
        <v>0</v>
      </c>
      <c r="K98" s="9">
        <v>0</v>
      </c>
      <c r="L98" s="9">
        <v>0</v>
      </c>
      <c r="M98" s="9">
        <v>73.1</v>
      </c>
      <c r="N98" s="9">
        <v>0</v>
      </c>
      <c r="O98" s="9">
        <v>0</v>
      </c>
      <c r="P98" s="9">
        <v>0</v>
      </c>
      <c r="Q98" s="9">
        <v>0</v>
      </c>
      <c r="R98" s="9">
        <v>75.4</v>
      </c>
      <c r="S98" s="9">
        <v>70.9</v>
      </c>
      <c r="T98" s="9">
        <v>0</v>
      </c>
      <c r="U98" s="9">
        <v>0</v>
      </c>
      <c r="V98" s="9">
        <v>0</v>
      </c>
      <c r="W98" s="9">
        <v>0</v>
      </c>
      <c r="X98" s="9">
        <v>0</v>
      </c>
      <c r="Y98" s="58">
        <v>1241.8000000000002</v>
      </c>
      <c r="Z98" s="7">
        <v>51741.66666666667</v>
      </c>
      <c r="AC98" s="92" t="e">
        <f>#REF!-Y98</f>
        <v>#REF!</v>
      </c>
      <c r="AD98" s="261"/>
      <c r="AE98" s="99" t="s">
        <v>3</v>
      </c>
      <c r="AF98" s="8">
        <v>2</v>
      </c>
      <c r="AG98" s="100">
        <v>51741.66666666667</v>
      </c>
      <c r="AH98" s="100">
        <v>117.54689042448172</v>
      </c>
    </row>
    <row r="99" spans="1:34" ht="30" customHeight="1">
      <c r="A99" s="30" t="s">
        <v>150</v>
      </c>
      <c r="B99" s="60" t="s">
        <v>2</v>
      </c>
      <c r="C99" s="8">
        <v>10</v>
      </c>
      <c r="D99" s="9">
        <v>1148.9</v>
      </c>
      <c r="E99" s="9">
        <v>67.8</v>
      </c>
      <c r="F99" s="9">
        <v>473.1</v>
      </c>
      <c r="G99" s="9">
        <v>55.8</v>
      </c>
      <c r="H99" s="9">
        <v>249.7</v>
      </c>
      <c r="I99" s="9">
        <v>1043.5</v>
      </c>
      <c r="J99" s="9">
        <v>0</v>
      </c>
      <c r="K99" s="9">
        <v>0</v>
      </c>
      <c r="L99" s="9">
        <v>0</v>
      </c>
      <c r="M99" s="9">
        <v>211.5</v>
      </c>
      <c r="N99" s="9">
        <v>16.5</v>
      </c>
      <c r="O99" s="9">
        <v>0</v>
      </c>
      <c r="P99" s="9">
        <v>0</v>
      </c>
      <c r="Q99" s="9">
        <v>0</v>
      </c>
      <c r="R99" s="9">
        <v>218.8</v>
      </c>
      <c r="S99" s="9">
        <v>221.5</v>
      </c>
      <c r="T99" s="9">
        <v>0</v>
      </c>
      <c r="U99" s="9">
        <v>0</v>
      </c>
      <c r="V99" s="9">
        <v>0</v>
      </c>
      <c r="W99" s="9">
        <v>0</v>
      </c>
      <c r="X99" s="9">
        <v>0</v>
      </c>
      <c r="Y99" s="58">
        <v>3707.1000000000004</v>
      </c>
      <c r="Z99" s="7">
        <v>30892.500000000004</v>
      </c>
      <c r="AC99" s="92" t="e">
        <f>#REF!-Y99</f>
        <v>#REF!</v>
      </c>
      <c r="AD99" s="261"/>
      <c r="AE99" s="99" t="s">
        <v>2</v>
      </c>
      <c r="AF99" s="8">
        <v>10</v>
      </c>
      <c r="AG99" s="100">
        <v>30892.500000000004</v>
      </c>
      <c r="AH99" s="100">
        <v>131.83915049177472</v>
      </c>
    </row>
    <row r="100" spans="1:34" ht="29.25" customHeight="1">
      <c r="A100" s="30" t="s">
        <v>150</v>
      </c>
      <c r="B100" s="60" t="s">
        <v>19</v>
      </c>
      <c r="C100" s="8">
        <v>0</v>
      </c>
      <c r="D100" s="9">
        <v>0</v>
      </c>
      <c r="E100" s="9">
        <v>0</v>
      </c>
      <c r="F100" s="9">
        <v>0</v>
      </c>
      <c r="G100" s="9">
        <v>0</v>
      </c>
      <c r="H100" s="9">
        <v>0</v>
      </c>
      <c r="I100" s="9">
        <v>0</v>
      </c>
      <c r="J100" s="9">
        <v>0</v>
      </c>
      <c r="K100" s="9">
        <v>0</v>
      </c>
      <c r="L100" s="9">
        <v>0</v>
      </c>
      <c r="M100" s="9">
        <v>0</v>
      </c>
      <c r="N100" s="9">
        <v>0</v>
      </c>
      <c r="O100" s="9">
        <v>0</v>
      </c>
      <c r="P100" s="9">
        <v>0</v>
      </c>
      <c r="Q100" s="9">
        <v>0</v>
      </c>
      <c r="R100" s="9">
        <v>0</v>
      </c>
      <c r="S100" s="9">
        <v>0</v>
      </c>
      <c r="T100" s="9">
        <v>0</v>
      </c>
      <c r="U100" s="9">
        <v>0</v>
      </c>
      <c r="V100" s="9">
        <v>0</v>
      </c>
      <c r="W100" s="9">
        <v>0</v>
      </c>
      <c r="X100" s="9">
        <v>0</v>
      </c>
      <c r="Y100" s="58">
        <v>0</v>
      </c>
      <c r="Z100" s="7">
        <v>0</v>
      </c>
      <c r="AC100" s="92" t="e">
        <f>#REF!-Y100</f>
        <v>#REF!</v>
      </c>
      <c r="AD100" s="261"/>
      <c r="AE100" s="99" t="s">
        <v>19</v>
      </c>
      <c r="AF100" s="8">
        <v>0</v>
      </c>
      <c r="AG100" s="100">
        <v>0</v>
      </c>
      <c r="AH100" s="100">
        <v>0</v>
      </c>
    </row>
    <row r="101" spans="1:34" ht="30">
      <c r="A101" s="30" t="s">
        <v>150</v>
      </c>
      <c r="B101" s="61" t="s">
        <v>42</v>
      </c>
      <c r="C101" s="8">
        <v>6.8</v>
      </c>
      <c r="D101" s="9">
        <v>515.5</v>
      </c>
      <c r="E101" s="9">
        <v>28.9</v>
      </c>
      <c r="F101" s="9">
        <v>158.6</v>
      </c>
      <c r="G101" s="9">
        <v>37.8</v>
      </c>
      <c r="H101" s="9">
        <v>109.4</v>
      </c>
      <c r="I101" s="9">
        <v>500.2</v>
      </c>
      <c r="J101" s="9">
        <v>0</v>
      </c>
      <c r="K101" s="9">
        <v>0</v>
      </c>
      <c r="L101" s="9">
        <v>0</v>
      </c>
      <c r="M101" s="9">
        <v>67.5</v>
      </c>
      <c r="N101" s="9">
        <v>9.4</v>
      </c>
      <c r="O101" s="9">
        <v>0</v>
      </c>
      <c r="P101" s="9">
        <v>0</v>
      </c>
      <c r="Q101" s="9">
        <v>0</v>
      </c>
      <c r="R101" s="9">
        <v>92.5</v>
      </c>
      <c r="S101" s="9">
        <v>95.7</v>
      </c>
      <c r="T101" s="9">
        <v>13.9</v>
      </c>
      <c r="U101" s="9">
        <v>0</v>
      </c>
      <c r="V101" s="9">
        <v>0</v>
      </c>
      <c r="W101" s="9">
        <v>0</v>
      </c>
      <c r="X101" s="9">
        <v>0</v>
      </c>
      <c r="Y101" s="58">
        <v>1629.4</v>
      </c>
      <c r="Z101" s="7">
        <v>19968.13725490196</v>
      </c>
      <c r="AC101" s="92" t="e">
        <f>#REF!-Y101</f>
        <v>#REF!</v>
      </c>
      <c r="AD101" s="261"/>
      <c r="AE101" s="101" t="s">
        <v>42</v>
      </c>
      <c r="AF101" s="8">
        <v>6.8</v>
      </c>
      <c r="AG101" s="100">
        <v>19968.13725490196</v>
      </c>
      <c r="AH101" s="100">
        <v>136.81862269641127</v>
      </c>
    </row>
    <row r="102" spans="1:34" ht="30" customHeight="1">
      <c r="A102" s="30" t="s">
        <v>150</v>
      </c>
      <c r="B102" s="60" t="s">
        <v>43</v>
      </c>
      <c r="C102" s="8">
        <v>17.7</v>
      </c>
      <c r="D102" s="9">
        <v>1188.1</v>
      </c>
      <c r="E102" s="9">
        <v>50.5</v>
      </c>
      <c r="F102" s="9">
        <v>183.7</v>
      </c>
      <c r="G102" s="9">
        <v>69.8</v>
      </c>
      <c r="H102" s="9">
        <v>249.4</v>
      </c>
      <c r="I102" s="9">
        <v>988.4</v>
      </c>
      <c r="J102" s="9">
        <v>0</v>
      </c>
      <c r="K102" s="9">
        <v>0</v>
      </c>
      <c r="L102" s="9">
        <v>0</v>
      </c>
      <c r="M102" s="9">
        <v>191.8</v>
      </c>
      <c r="N102" s="9">
        <v>20.1</v>
      </c>
      <c r="O102" s="9">
        <v>0.2</v>
      </c>
      <c r="P102" s="9">
        <v>0</v>
      </c>
      <c r="Q102" s="9">
        <v>0</v>
      </c>
      <c r="R102" s="9">
        <v>201.1</v>
      </c>
      <c r="S102" s="9">
        <v>192.7</v>
      </c>
      <c r="T102" s="9">
        <v>27.6</v>
      </c>
      <c r="U102" s="9">
        <v>15.8</v>
      </c>
      <c r="V102" s="9">
        <v>0</v>
      </c>
      <c r="W102" s="9">
        <v>0</v>
      </c>
      <c r="X102" s="9">
        <v>0.7</v>
      </c>
      <c r="Y102" s="58">
        <v>3379.8999999999996</v>
      </c>
      <c r="Z102" s="7">
        <v>15912.900188323916</v>
      </c>
      <c r="AC102" s="92" t="e">
        <f>#REF!-Y102</f>
        <v>#REF!</v>
      </c>
      <c r="AD102" s="261"/>
      <c r="AE102" s="99" t="s">
        <v>43</v>
      </c>
      <c r="AF102" s="8">
        <v>17.7</v>
      </c>
      <c r="AG102" s="100">
        <v>15912.900188323916</v>
      </c>
      <c r="AH102" s="100">
        <v>120.40232303678143</v>
      </c>
    </row>
    <row r="103" spans="1:34" ht="24" customHeight="1">
      <c r="A103" s="30" t="s">
        <v>150</v>
      </c>
      <c r="B103" s="62" t="s">
        <v>8</v>
      </c>
      <c r="C103" s="8"/>
      <c r="D103" s="9"/>
      <c r="E103" s="9"/>
      <c r="F103" s="9"/>
      <c r="G103" s="9"/>
      <c r="H103" s="9"/>
      <c r="I103" s="9"/>
      <c r="J103" s="9"/>
      <c r="K103" s="9"/>
      <c r="L103" s="9"/>
      <c r="M103" s="9"/>
      <c r="N103" s="9"/>
      <c r="O103" s="9"/>
      <c r="P103" s="9"/>
      <c r="Q103" s="9"/>
      <c r="R103" s="9"/>
      <c r="S103" s="9"/>
      <c r="T103" s="9"/>
      <c r="U103" s="9"/>
      <c r="V103" s="9"/>
      <c r="W103" s="9"/>
      <c r="X103" s="9"/>
      <c r="Y103" s="58">
        <v>0</v>
      </c>
      <c r="Z103" s="7">
        <v>0</v>
      </c>
      <c r="AC103" s="92" t="e">
        <f>#REF!-Y103</f>
        <v>#REF!</v>
      </c>
      <c r="AD103" s="261"/>
      <c r="AE103" s="102" t="s">
        <v>8</v>
      </c>
      <c r="AF103" s="8"/>
      <c r="AG103" s="100">
        <v>0</v>
      </c>
      <c r="AH103" s="100">
        <v>0</v>
      </c>
    </row>
    <row r="104" spans="1:34" ht="18.75" customHeight="1">
      <c r="A104" s="30" t="s">
        <v>150</v>
      </c>
      <c r="B104" s="63" t="s">
        <v>9</v>
      </c>
      <c r="C104" s="8">
        <v>11.8</v>
      </c>
      <c r="D104" s="9">
        <v>780.7</v>
      </c>
      <c r="E104" s="9">
        <v>29.6</v>
      </c>
      <c r="F104" s="9">
        <v>96.5</v>
      </c>
      <c r="G104" s="9">
        <v>0</v>
      </c>
      <c r="H104" s="9">
        <v>162.6</v>
      </c>
      <c r="I104" s="9">
        <v>590.9</v>
      </c>
      <c r="J104" s="9">
        <v>0</v>
      </c>
      <c r="K104" s="9">
        <v>0</v>
      </c>
      <c r="L104" s="9">
        <v>0</v>
      </c>
      <c r="M104" s="9">
        <v>124.9</v>
      </c>
      <c r="N104" s="9">
        <v>13</v>
      </c>
      <c r="O104" s="9">
        <v>0.2</v>
      </c>
      <c r="P104" s="9">
        <v>0</v>
      </c>
      <c r="Q104" s="9">
        <v>0</v>
      </c>
      <c r="R104" s="9">
        <v>127.2</v>
      </c>
      <c r="S104" s="9">
        <v>117</v>
      </c>
      <c r="T104" s="9">
        <v>11.8</v>
      </c>
      <c r="U104" s="9">
        <v>15.8</v>
      </c>
      <c r="V104" s="9">
        <v>0</v>
      </c>
      <c r="W104" s="9">
        <v>0</v>
      </c>
      <c r="X104" s="9">
        <v>0</v>
      </c>
      <c r="Y104" s="58">
        <v>2070.2000000000007</v>
      </c>
      <c r="Z104" s="7">
        <v>14620.056497175146</v>
      </c>
      <c r="AC104" s="92" t="e">
        <f>#REF!-Y104</f>
        <v>#REF!</v>
      </c>
      <c r="AD104" s="261"/>
      <c r="AE104" s="103" t="s">
        <v>9</v>
      </c>
      <c r="AF104" s="8">
        <v>11.8</v>
      </c>
      <c r="AG104" s="100">
        <v>14620.056497175146</v>
      </c>
      <c r="AH104" s="100">
        <v>111.50249775842191</v>
      </c>
    </row>
    <row r="105" spans="1:34" ht="31.5" customHeight="1">
      <c r="A105" s="30" t="s">
        <v>150</v>
      </c>
      <c r="B105" s="64" t="s">
        <v>44</v>
      </c>
      <c r="C105" s="8">
        <v>0.9</v>
      </c>
      <c r="D105" s="9">
        <v>48.2</v>
      </c>
      <c r="E105" s="9">
        <v>2</v>
      </c>
      <c r="F105" s="9">
        <v>0.5</v>
      </c>
      <c r="G105" s="9">
        <v>0</v>
      </c>
      <c r="H105" s="9">
        <v>10</v>
      </c>
      <c r="I105" s="9">
        <v>77</v>
      </c>
      <c r="J105" s="9">
        <v>0</v>
      </c>
      <c r="K105" s="9">
        <v>0</v>
      </c>
      <c r="L105" s="9">
        <v>0</v>
      </c>
      <c r="M105" s="9">
        <v>0</v>
      </c>
      <c r="N105" s="9">
        <v>0</v>
      </c>
      <c r="O105" s="9">
        <v>1</v>
      </c>
      <c r="P105" s="9">
        <v>0</v>
      </c>
      <c r="Q105" s="9">
        <v>0</v>
      </c>
      <c r="R105" s="9">
        <v>0</v>
      </c>
      <c r="S105" s="9">
        <v>0</v>
      </c>
      <c r="T105" s="9">
        <v>5.9</v>
      </c>
      <c r="U105" s="9">
        <v>0</v>
      </c>
      <c r="V105" s="9">
        <v>0</v>
      </c>
      <c r="W105" s="9">
        <v>0</v>
      </c>
      <c r="X105" s="9">
        <v>0</v>
      </c>
      <c r="Y105" s="58">
        <v>144.6</v>
      </c>
      <c r="Z105" s="7">
        <v>13388.888888888887</v>
      </c>
      <c r="AC105" s="92" t="e">
        <f>#REF!-Y105</f>
        <v>#REF!</v>
      </c>
      <c r="AD105" s="261"/>
      <c r="AE105" s="104" t="s">
        <v>44</v>
      </c>
      <c r="AF105" s="8">
        <v>0.9</v>
      </c>
      <c r="AG105" s="100">
        <v>13388.888888888887</v>
      </c>
      <c r="AH105" s="100">
        <v>180.4979253112033</v>
      </c>
    </row>
    <row r="106" spans="1:34" ht="20.25" customHeight="1">
      <c r="A106" s="30" t="s">
        <v>150</v>
      </c>
      <c r="B106" s="62" t="s">
        <v>8</v>
      </c>
      <c r="C106" s="8"/>
      <c r="D106" s="9"/>
      <c r="E106" s="9"/>
      <c r="F106" s="9"/>
      <c r="G106" s="9"/>
      <c r="H106" s="9"/>
      <c r="I106" s="9"/>
      <c r="J106" s="9"/>
      <c r="K106" s="9"/>
      <c r="L106" s="9"/>
      <c r="M106" s="9"/>
      <c r="N106" s="9"/>
      <c r="O106" s="9"/>
      <c r="P106" s="9"/>
      <c r="Q106" s="9"/>
      <c r="R106" s="9"/>
      <c r="S106" s="9"/>
      <c r="T106" s="9"/>
      <c r="U106" s="9"/>
      <c r="V106" s="9"/>
      <c r="W106" s="9"/>
      <c r="X106" s="9"/>
      <c r="Y106" s="58">
        <v>0</v>
      </c>
      <c r="Z106" s="7">
        <v>0</v>
      </c>
      <c r="AC106" s="92" t="e">
        <f>#REF!-Y106</f>
        <v>#REF!</v>
      </c>
      <c r="AD106" s="261"/>
      <c r="AE106" s="102" t="s">
        <v>8</v>
      </c>
      <c r="AF106" s="8"/>
      <c r="AG106" s="100">
        <v>0</v>
      </c>
      <c r="AH106" s="100">
        <v>0</v>
      </c>
    </row>
    <row r="107" spans="1:34" ht="20.25" customHeight="1">
      <c r="A107" s="30" t="s">
        <v>150</v>
      </c>
      <c r="B107" s="63" t="s">
        <v>10</v>
      </c>
      <c r="C107" s="8">
        <v>0.9</v>
      </c>
      <c r="D107" s="9">
        <v>48.2</v>
      </c>
      <c r="E107" s="9">
        <v>2</v>
      </c>
      <c r="F107" s="9">
        <v>0.5</v>
      </c>
      <c r="G107" s="9">
        <v>0</v>
      </c>
      <c r="H107" s="9">
        <v>10</v>
      </c>
      <c r="I107" s="9">
        <v>77</v>
      </c>
      <c r="J107" s="9">
        <v>0</v>
      </c>
      <c r="K107" s="9">
        <v>0</v>
      </c>
      <c r="L107" s="9">
        <v>0</v>
      </c>
      <c r="M107" s="9">
        <v>0</v>
      </c>
      <c r="N107" s="9">
        <v>0</v>
      </c>
      <c r="O107" s="9">
        <v>1</v>
      </c>
      <c r="P107" s="9">
        <v>0</v>
      </c>
      <c r="Q107" s="9">
        <v>0</v>
      </c>
      <c r="R107" s="9">
        <v>0</v>
      </c>
      <c r="S107" s="9">
        <v>0</v>
      </c>
      <c r="T107" s="9">
        <v>5.9</v>
      </c>
      <c r="U107" s="9">
        <v>0</v>
      </c>
      <c r="V107" s="9">
        <v>0</v>
      </c>
      <c r="W107" s="9">
        <v>0</v>
      </c>
      <c r="X107" s="9">
        <v>0</v>
      </c>
      <c r="Y107" s="58">
        <v>144.6</v>
      </c>
      <c r="Z107" s="7">
        <v>13388.888888888887</v>
      </c>
      <c r="AC107" s="92" t="e">
        <f>#REF!-Y107</f>
        <v>#REF!</v>
      </c>
      <c r="AD107" s="261"/>
      <c r="AE107" s="103" t="s">
        <v>10</v>
      </c>
      <c r="AF107" s="8">
        <v>0.9</v>
      </c>
      <c r="AG107" s="100">
        <v>13388.888888888887</v>
      </c>
      <c r="AH107" s="100">
        <v>180.4979253112033</v>
      </c>
    </row>
    <row r="108" spans="1:34" ht="28.5" customHeight="1">
      <c r="A108" s="30" t="s">
        <v>150</v>
      </c>
      <c r="B108" s="65" t="s">
        <v>11</v>
      </c>
      <c r="C108" s="8">
        <v>5</v>
      </c>
      <c r="D108" s="9">
        <v>281.7</v>
      </c>
      <c r="E108" s="9">
        <v>0</v>
      </c>
      <c r="F108" s="9">
        <v>64.2</v>
      </c>
      <c r="G108" s="9">
        <v>0</v>
      </c>
      <c r="H108" s="9">
        <v>241.4</v>
      </c>
      <c r="I108" s="9">
        <v>92.5</v>
      </c>
      <c r="J108" s="9">
        <v>0</v>
      </c>
      <c r="K108" s="9">
        <v>0</v>
      </c>
      <c r="L108" s="9">
        <v>0</v>
      </c>
      <c r="M108" s="9">
        <v>31.6</v>
      </c>
      <c r="N108" s="9">
        <v>10.2</v>
      </c>
      <c r="O108" s="9">
        <v>0</v>
      </c>
      <c r="P108" s="9">
        <v>0</v>
      </c>
      <c r="Q108" s="9">
        <v>0</v>
      </c>
      <c r="R108" s="9">
        <v>43</v>
      </c>
      <c r="S108" s="9">
        <v>49.6</v>
      </c>
      <c r="T108" s="9">
        <v>0</v>
      </c>
      <c r="U108" s="9">
        <v>0</v>
      </c>
      <c r="V108" s="9">
        <v>0</v>
      </c>
      <c r="W108" s="9">
        <v>0</v>
      </c>
      <c r="X108" s="9">
        <v>0</v>
      </c>
      <c r="Y108" s="58">
        <v>814.2</v>
      </c>
      <c r="Z108" s="7">
        <v>13570</v>
      </c>
      <c r="AC108" s="92" t="e">
        <f>#REF!-Y108</f>
        <v>#REF!</v>
      </c>
      <c r="AD108" s="261"/>
      <c r="AE108" s="10" t="s">
        <v>11</v>
      </c>
      <c r="AF108" s="8">
        <v>5</v>
      </c>
      <c r="AG108" s="100">
        <v>13570</v>
      </c>
      <c r="AH108" s="100">
        <v>136.13773517926873</v>
      </c>
    </row>
    <row r="109" spans="1:34" ht="17.25" customHeight="1">
      <c r="A109" s="30" t="s">
        <v>150</v>
      </c>
      <c r="B109" s="65" t="s">
        <v>13</v>
      </c>
      <c r="C109" s="8">
        <v>15.9</v>
      </c>
      <c r="D109" s="9">
        <v>2623.6</v>
      </c>
      <c r="E109" s="9">
        <v>0</v>
      </c>
      <c r="F109" s="9">
        <v>537.9</v>
      </c>
      <c r="G109" s="9">
        <v>0</v>
      </c>
      <c r="H109" s="9">
        <v>1663.1</v>
      </c>
      <c r="I109" s="9">
        <v>0</v>
      </c>
      <c r="J109" s="9">
        <v>0</v>
      </c>
      <c r="K109" s="9">
        <v>0</v>
      </c>
      <c r="L109" s="9">
        <v>0</v>
      </c>
      <c r="M109" s="9">
        <v>276.2</v>
      </c>
      <c r="N109" s="9">
        <v>29.9</v>
      </c>
      <c r="O109" s="9">
        <v>0</v>
      </c>
      <c r="P109" s="9">
        <v>0</v>
      </c>
      <c r="Q109" s="9">
        <v>0</v>
      </c>
      <c r="R109" s="9">
        <v>351.2</v>
      </c>
      <c r="S109" s="9">
        <v>330.5</v>
      </c>
      <c r="T109" s="9">
        <v>23.5</v>
      </c>
      <c r="U109" s="9">
        <v>0</v>
      </c>
      <c r="V109" s="9">
        <v>0</v>
      </c>
      <c r="W109" s="9">
        <v>4.2</v>
      </c>
      <c r="X109" s="9">
        <v>0</v>
      </c>
      <c r="Y109" s="58">
        <v>5840.099999999999</v>
      </c>
      <c r="Z109" s="7">
        <v>30608.49056603773</v>
      </c>
      <c r="AC109" s="92" t="e">
        <f>#REF!-Y109</f>
        <v>#REF!</v>
      </c>
      <c r="AD109" s="261"/>
      <c r="AE109" s="10" t="s">
        <v>13</v>
      </c>
      <c r="AF109" s="8">
        <v>15.9</v>
      </c>
      <c r="AG109" s="100">
        <v>30608.49056603773</v>
      </c>
      <c r="AH109" s="100">
        <v>75.9871931696905</v>
      </c>
    </row>
    <row r="110" spans="1:34" ht="15" customHeight="1">
      <c r="A110" s="30" t="s">
        <v>150</v>
      </c>
      <c r="B110" s="62" t="s">
        <v>8</v>
      </c>
      <c r="C110" s="8"/>
      <c r="D110" s="9"/>
      <c r="E110" s="9"/>
      <c r="F110" s="9"/>
      <c r="G110" s="9"/>
      <c r="H110" s="9"/>
      <c r="I110" s="9"/>
      <c r="J110" s="9"/>
      <c r="K110" s="9"/>
      <c r="L110" s="9"/>
      <c r="M110" s="9"/>
      <c r="N110" s="9"/>
      <c r="O110" s="9"/>
      <c r="P110" s="9"/>
      <c r="Q110" s="9"/>
      <c r="R110" s="9"/>
      <c r="S110" s="9"/>
      <c r="T110" s="9"/>
      <c r="U110" s="9"/>
      <c r="V110" s="9"/>
      <c r="W110" s="9"/>
      <c r="X110" s="9"/>
      <c r="Y110" s="58">
        <v>0</v>
      </c>
      <c r="Z110" s="7">
        <v>0</v>
      </c>
      <c r="AC110" s="92" t="e">
        <f>#REF!-Y110</f>
        <v>#REF!</v>
      </c>
      <c r="AD110" s="261"/>
      <c r="AE110" s="102" t="s">
        <v>8</v>
      </c>
      <c r="AF110" s="8"/>
      <c r="AG110" s="100">
        <v>0</v>
      </c>
      <c r="AH110" s="100">
        <v>0</v>
      </c>
    </row>
    <row r="111" spans="1:34" ht="20.25" customHeight="1">
      <c r="A111" s="30" t="s">
        <v>150</v>
      </c>
      <c r="B111" s="63" t="s">
        <v>12</v>
      </c>
      <c r="C111" s="8">
        <v>15.9</v>
      </c>
      <c r="D111" s="9">
        <v>2623.6</v>
      </c>
      <c r="E111" s="9">
        <v>0</v>
      </c>
      <c r="F111" s="9">
        <v>537.9</v>
      </c>
      <c r="G111" s="9">
        <v>0</v>
      </c>
      <c r="H111" s="9">
        <v>1663.1</v>
      </c>
      <c r="I111" s="9">
        <v>0</v>
      </c>
      <c r="J111" s="9">
        <v>0</v>
      </c>
      <c r="K111" s="9">
        <v>0</v>
      </c>
      <c r="L111" s="9">
        <v>0</v>
      </c>
      <c r="M111" s="9">
        <v>276.2</v>
      </c>
      <c r="N111" s="9">
        <v>29.9</v>
      </c>
      <c r="O111" s="9">
        <v>0</v>
      </c>
      <c r="P111" s="9">
        <v>0</v>
      </c>
      <c r="Q111" s="9">
        <v>0</v>
      </c>
      <c r="R111" s="9">
        <v>351.2</v>
      </c>
      <c r="S111" s="9">
        <v>330.5</v>
      </c>
      <c r="T111" s="9">
        <v>23.5</v>
      </c>
      <c r="U111" s="9">
        <v>0</v>
      </c>
      <c r="V111" s="9">
        <v>0</v>
      </c>
      <c r="W111" s="9">
        <v>4.2</v>
      </c>
      <c r="X111" s="9">
        <v>0</v>
      </c>
      <c r="Y111" s="58">
        <v>5840.099999999999</v>
      </c>
      <c r="Z111" s="7">
        <v>30608.49056603773</v>
      </c>
      <c r="AC111" s="92" t="e">
        <f>#REF!-Y111</f>
        <v>#REF!</v>
      </c>
      <c r="AD111" s="261"/>
      <c r="AE111" s="103" t="s">
        <v>12</v>
      </c>
      <c r="AF111" s="8">
        <v>15.9</v>
      </c>
      <c r="AG111" s="100">
        <v>30608.49056603773</v>
      </c>
      <c r="AH111" s="100">
        <v>75.9871931696905</v>
      </c>
    </row>
    <row r="112" spans="1:34" ht="21" customHeight="1" thickBot="1">
      <c r="A112" s="30" t="s">
        <v>150</v>
      </c>
      <c r="B112" s="64" t="s">
        <v>41</v>
      </c>
      <c r="C112" s="8">
        <v>5</v>
      </c>
      <c r="D112" s="9">
        <v>210</v>
      </c>
      <c r="E112" s="9">
        <v>0</v>
      </c>
      <c r="F112" s="9">
        <v>0</v>
      </c>
      <c r="G112" s="9">
        <v>0</v>
      </c>
      <c r="H112" s="9">
        <v>118.8</v>
      </c>
      <c r="I112" s="9">
        <v>0</v>
      </c>
      <c r="J112" s="9">
        <v>0</v>
      </c>
      <c r="K112" s="9">
        <v>0</v>
      </c>
      <c r="L112" s="9">
        <v>0</v>
      </c>
      <c r="M112" s="9">
        <v>33.9</v>
      </c>
      <c r="N112" s="9">
        <v>1.2</v>
      </c>
      <c r="O112" s="9">
        <v>146.1</v>
      </c>
      <c r="P112" s="9">
        <v>15</v>
      </c>
      <c r="Q112" s="9">
        <v>0</v>
      </c>
      <c r="R112" s="9">
        <v>43.2</v>
      </c>
      <c r="S112" s="9">
        <v>0</v>
      </c>
      <c r="T112" s="9">
        <v>0.4</v>
      </c>
      <c r="U112" s="9">
        <v>0</v>
      </c>
      <c r="V112" s="9">
        <v>0</v>
      </c>
      <c r="W112" s="9">
        <v>0</v>
      </c>
      <c r="X112" s="9">
        <v>0</v>
      </c>
      <c r="Y112" s="58">
        <v>568.6</v>
      </c>
      <c r="Z112" s="7">
        <v>9476.666666666666</v>
      </c>
      <c r="AC112" s="92" t="e">
        <f>#REF!-Y112</f>
        <v>#REF!</v>
      </c>
      <c r="AD112" s="261"/>
      <c r="AE112" s="246" t="s">
        <v>41</v>
      </c>
      <c r="AF112" s="50">
        <v>5</v>
      </c>
      <c r="AG112" s="248">
        <v>9476.666666666666</v>
      </c>
      <c r="AH112" s="248">
        <v>56.57142857142857</v>
      </c>
    </row>
    <row r="113" spans="1:34" ht="53.25" customHeight="1" thickBot="1">
      <c r="A113" s="30" t="s">
        <v>151</v>
      </c>
      <c r="B113" s="17" t="s">
        <v>7</v>
      </c>
      <c r="C113" s="51">
        <v>103</v>
      </c>
      <c r="D113" s="53">
        <v>13016.66</v>
      </c>
      <c r="E113" s="53">
        <v>211.7</v>
      </c>
      <c r="F113" s="53">
        <v>3176.3</v>
      </c>
      <c r="G113" s="53">
        <v>386.2</v>
      </c>
      <c r="H113" s="53">
        <v>1275.6</v>
      </c>
      <c r="I113" s="53">
        <v>6206.540000000001</v>
      </c>
      <c r="J113" s="53">
        <v>0</v>
      </c>
      <c r="K113" s="53">
        <v>0</v>
      </c>
      <c r="L113" s="53">
        <v>0</v>
      </c>
      <c r="M113" s="53">
        <v>1504.6</v>
      </c>
      <c r="N113" s="53">
        <v>100.09999999999998</v>
      </c>
      <c r="O113" s="53">
        <v>68</v>
      </c>
      <c r="P113" s="53">
        <v>51.900000000000006</v>
      </c>
      <c r="Q113" s="53">
        <v>0</v>
      </c>
      <c r="R113" s="53">
        <v>1678.1999999999998</v>
      </c>
      <c r="S113" s="53">
        <v>1911.6000000000004</v>
      </c>
      <c r="T113" s="53">
        <v>207.99999999999997</v>
      </c>
      <c r="U113" s="53">
        <v>7</v>
      </c>
      <c r="V113" s="53">
        <v>0</v>
      </c>
      <c r="W113" s="53">
        <v>0</v>
      </c>
      <c r="X113" s="53">
        <v>178.1</v>
      </c>
      <c r="Y113" s="53">
        <v>29980.5</v>
      </c>
      <c r="Z113" s="54">
        <v>24256.06796116505</v>
      </c>
      <c r="AC113" s="92" t="e">
        <f>#REF!-Y113</f>
        <v>#REF!</v>
      </c>
      <c r="AD113" s="236" t="s">
        <v>151</v>
      </c>
      <c r="AE113" s="237" t="s">
        <v>206</v>
      </c>
      <c r="AF113" s="112">
        <v>103</v>
      </c>
      <c r="AG113" s="238">
        <v>24256.06796116505</v>
      </c>
      <c r="AH113" s="238">
        <v>72.1670536066856</v>
      </c>
    </row>
    <row r="114" spans="1:34" ht="15">
      <c r="A114" s="30" t="s">
        <v>151</v>
      </c>
      <c r="B114" s="57" t="s">
        <v>14</v>
      </c>
      <c r="C114" s="8"/>
      <c r="D114" s="9"/>
      <c r="E114" s="9"/>
      <c r="F114" s="9"/>
      <c r="G114" s="9"/>
      <c r="H114" s="9"/>
      <c r="I114" s="9"/>
      <c r="J114" s="9"/>
      <c r="K114" s="9"/>
      <c r="L114" s="9"/>
      <c r="M114" s="9"/>
      <c r="N114" s="9"/>
      <c r="O114" s="9"/>
      <c r="P114" s="9"/>
      <c r="Q114" s="9"/>
      <c r="R114" s="9"/>
      <c r="S114" s="9"/>
      <c r="T114" s="9"/>
      <c r="U114" s="9"/>
      <c r="V114" s="9"/>
      <c r="W114" s="9"/>
      <c r="X114" s="9"/>
      <c r="Y114" s="58"/>
      <c r="Z114" s="7">
        <v>0</v>
      </c>
      <c r="AC114" s="92" t="e">
        <f>#REF!-Y114</f>
        <v>#REF!</v>
      </c>
      <c r="AD114" s="262"/>
      <c r="AE114" s="245" t="s">
        <v>14</v>
      </c>
      <c r="AF114" s="118"/>
      <c r="AG114" s="249"/>
      <c r="AH114" s="250">
        <v>0</v>
      </c>
    </row>
    <row r="115" spans="1:34" ht="31.5" customHeight="1">
      <c r="A115" s="30" t="s">
        <v>151</v>
      </c>
      <c r="B115" s="60" t="s">
        <v>3</v>
      </c>
      <c r="C115" s="8">
        <v>2</v>
      </c>
      <c r="D115" s="9">
        <v>516.3</v>
      </c>
      <c r="E115" s="9">
        <v>15.000000000000002</v>
      </c>
      <c r="F115" s="9">
        <v>258.2</v>
      </c>
      <c r="G115" s="9">
        <v>41.49999999999999</v>
      </c>
      <c r="H115" s="9">
        <v>26.6</v>
      </c>
      <c r="I115" s="9">
        <v>127.30000000000001</v>
      </c>
      <c r="J115" s="9">
        <v>0</v>
      </c>
      <c r="K115" s="9">
        <v>0</v>
      </c>
      <c r="L115" s="9">
        <v>0</v>
      </c>
      <c r="M115" s="9">
        <v>111.69999999999999</v>
      </c>
      <c r="N115" s="9">
        <v>4.5</v>
      </c>
      <c r="O115" s="9">
        <v>0</v>
      </c>
      <c r="P115" s="9">
        <v>0</v>
      </c>
      <c r="Q115" s="9">
        <v>0</v>
      </c>
      <c r="R115" s="9">
        <v>83.8</v>
      </c>
      <c r="S115" s="9">
        <v>84.4</v>
      </c>
      <c r="T115" s="9">
        <v>0</v>
      </c>
      <c r="U115" s="9">
        <v>0</v>
      </c>
      <c r="V115" s="9">
        <v>0</v>
      </c>
      <c r="W115" s="9">
        <v>0</v>
      </c>
      <c r="X115" s="9">
        <v>14.6</v>
      </c>
      <c r="Y115" s="58">
        <v>1283.9</v>
      </c>
      <c r="Z115" s="7">
        <v>53495.833333333336</v>
      </c>
      <c r="AC115" s="92" t="e">
        <f>#REF!-Y115</f>
        <v>#REF!</v>
      </c>
      <c r="AD115" s="261"/>
      <c r="AE115" s="99" t="s">
        <v>3</v>
      </c>
      <c r="AF115" s="8">
        <v>2</v>
      </c>
      <c r="AG115" s="100">
        <v>53495.833333333336</v>
      </c>
      <c r="AH115" s="100">
        <v>46.15533604493512</v>
      </c>
    </row>
    <row r="116" spans="1:34" ht="30" customHeight="1">
      <c r="A116" s="30" t="s">
        <v>151</v>
      </c>
      <c r="B116" s="60" t="s">
        <v>2</v>
      </c>
      <c r="C116" s="8">
        <v>0</v>
      </c>
      <c r="D116" s="9">
        <v>0</v>
      </c>
      <c r="E116" s="9">
        <v>0</v>
      </c>
      <c r="F116" s="9">
        <v>0</v>
      </c>
      <c r="G116" s="9">
        <v>0</v>
      </c>
      <c r="H116" s="9">
        <v>0</v>
      </c>
      <c r="I116" s="9">
        <v>0</v>
      </c>
      <c r="J116" s="9">
        <v>0</v>
      </c>
      <c r="K116" s="9">
        <v>0</v>
      </c>
      <c r="L116" s="9">
        <v>0</v>
      </c>
      <c r="M116" s="9">
        <v>0</v>
      </c>
      <c r="N116" s="9">
        <v>0</v>
      </c>
      <c r="O116" s="9">
        <v>0</v>
      </c>
      <c r="P116" s="9">
        <v>0</v>
      </c>
      <c r="Q116" s="9">
        <v>0</v>
      </c>
      <c r="R116" s="9">
        <v>0</v>
      </c>
      <c r="S116" s="9">
        <v>0</v>
      </c>
      <c r="T116" s="9">
        <v>0</v>
      </c>
      <c r="U116" s="9">
        <v>0</v>
      </c>
      <c r="V116" s="9">
        <v>0</v>
      </c>
      <c r="W116" s="9">
        <v>0</v>
      </c>
      <c r="X116" s="9">
        <v>0</v>
      </c>
      <c r="Y116" s="58">
        <v>0</v>
      </c>
      <c r="Z116" s="7">
        <v>0</v>
      </c>
      <c r="AC116" s="92" t="e">
        <f>#REF!-Y116</f>
        <v>#REF!</v>
      </c>
      <c r="AD116" s="261"/>
      <c r="AE116" s="99" t="s">
        <v>2</v>
      </c>
      <c r="AF116" s="8">
        <v>0</v>
      </c>
      <c r="AG116" s="100">
        <v>0</v>
      </c>
      <c r="AH116" s="100">
        <v>0</v>
      </c>
    </row>
    <row r="117" spans="1:34" ht="30.75" customHeight="1">
      <c r="A117" s="30" t="s">
        <v>151</v>
      </c>
      <c r="B117" s="60" t="s">
        <v>19</v>
      </c>
      <c r="C117" s="8">
        <v>8</v>
      </c>
      <c r="D117" s="9">
        <v>1191.3999999999999</v>
      </c>
      <c r="E117" s="9">
        <v>54.29999999999999</v>
      </c>
      <c r="F117" s="9">
        <v>501.4</v>
      </c>
      <c r="G117" s="9">
        <v>0</v>
      </c>
      <c r="H117" s="9">
        <v>32.7</v>
      </c>
      <c r="I117" s="9">
        <v>724.9000000000001</v>
      </c>
      <c r="J117" s="9">
        <v>0</v>
      </c>
      <c r="K117" s="9">
        <v>0</v>
      </c>
      <c r="L117" s="9">
        <v>0</v>
      </c>
      <c r="M117" s="9">
        <v>161.3</v>
      </c>
      <c r="N117" s="9">
        <v>12.600000000000001</v>
      </c>
      <c r="O117" s="9">
        <v>0</v>
      </c>
      <c r="P117" s="9">
        <v>0</v>
      </c>
      <c r="Q117" s="9">
        <v>0</v>
      </c>
      <c r="R117" s="9">
        <v>209.3</v>
      </c>
      <c r="S117" s="9">
        <v>206.2</v>
      </c>
      <c r="T117" s="9">
        <v>0</v>
      </c>
      <c r="U117" s="9">
        <v>0</v>
      </c>
      <c r="V117" s="9">
        <v>0</v>
      </c>
      <c r="W117" s="9">
        <v>0</v>
      </c>
      <c r="X117" s="9">
        <v>80.9</v>
      </c>
      <c r="Y117" s="58">
        <v>3175</v>
      </c>
      <c r="Z117" s="7">
        <v>33072.916666666664</v>
      </c>
      <c r="AC117" s="92" t="e">
        <f>#REF!-Y117</f>
        <v>#REF!</v>
      </c>
      <c r="AD117" s="261"/>
      <c r="AE117" s="99" t="s">
        <v>19</v>
      </c>
      <c r="AF117" s="8">
        <v>8</v>
      </c>
      <c r="AG117" s="100">
        <v>33072.916666666664</v>
      </c>
      <c r="AH117" s="100">
        <v>80.89642437468527</v>
      </c>
    </row>
    <row r="118" spans="1:34" ht="28.5">
      <c r="A118" s="30" t="s">
        <v>151</v>
      </c>
      <c r="B118" s="61" t="s">
        <v>42</v>
      </c>
      <c r="C118" s="8">
        <v>15</v>
      </c>
      <c r="D118" s="9">
        <v>1176.6000000000001</v>
      </c>
      <c r="E118" s="9">
        <v>39.599999999999994</v>
      </c>
      <c r="F118" s="9">
        <v>374.79999999999995</v>
      </c>
      <c r="G118" s="9">
        <v>36.8</v>
      </c>
      <c r="H118" s="9">
        <v>30.6</v>
      </c>
      <c r="I118" s="9">
        <v>1040.3999999999999</v>
      </c>
      <c r="J118" s="9">
        <v>0</v>
      </c>
      <c r="K118" s="9">
        <v>0</v>
      </c>
      <c r="L118" s="9">
        <v>0</v>
      </c>
      <c r="M118" s="9">
        <v>185.89999999999998</v>
      </c>
      <c r="N118" s="9">
        <v>16.6</v>
      </c>
      <c r="O118" s="9">
        <v>0</v>
      </c>
      <c r="P118" s="9">
        <v>0</v>
      </c>
      <c r="Q118" s="9">
        <v>0</v>
      </c>
      <c r="R118" s="9">
        <v>207.9</v>
      </c>
      <c r="S118" s="9">
        <v>245</v>
      </c>
      <c r="T118" s="9">
        <v>49.1</v>
      </c>
      <c r="U118" s="9">
        <v>7</v>
      </c>
      <c r="V118" s="9">
        <v>0</v>
      </c>
      <c r="W118" s="9">
        <v>0</v>
      </c>
      <c r="X118" s="9">
        <v>40.4</v>
      </c>
      <c r="Y118" s="58">
        <v>3450.7</v>
      </c>
      <c r="Z118" s="7">
        <v>19170.555555555555</v>
      </c>
      <c r="AC118" s="92" t="e">
        <f>#REF!-Y118</f>
        <v>#REF!</v>
      </c>
      <c r="AD118" s="261"/>
      <c r="AE118" s="101" t="s">
        <v>42</v>
      </c>
      <c r="AF118" s="8">
        <v>15</v>
      </c>
      <c r="AG118" s="100">
        <v>19170.555555555555</v>
      </c>
      <c r="AH118" s="100">
        <v>111.84769675335711</v>
      </c>
    </row>
    <row r="119" spans="1:34" ht="32.25" customHeight="1">
      <c r="A119" s="30" t="s">
        <v>151</v>
      </c>
      <c r="B119" s="60" t="s">
        <v>43</v>
      </c>
      <c r="C119" s="8">
        <v>25</v>
      </c>
      <c r="D119" s="9">
        <v>1939.3000000000002</v>
      </c>
      <c r="E119" s="9">
        <v>83.5</v>
      </c>
      <c r="F119" s="9">
        <v>630.6</v>
      </c>
      <c r="G119" s="9">
        <v>89.19999999999999</v>
      </c>
      <c r="H119" s="9">
        <v>58.5</v>
      </c>
      <c r="I119" s="9">
        <v>2053.6</v>
      </c>
      <c r="J119" s="9">
        <v>0</v>
      </c>
      <c r="K119" s="9">
        <v>0</v>
      </c>
      <c r="L119" s="9">
        <v>0</v>
      </c>
      <c r="M119" s="9">
        <v>354.8</v>
      </c>
      <c r="N119" s="9">
        <v>33.89999999999999</v>
      </c>
      <c r="O119" s="9">
        <v>0</v>
      </c>
      <c r="P119" s="9">
        <v>0</v>
      </c>
      <c r="Q119" s="9">
        <v>0</v>
      </c>
      <c r="R119" s="9">
        <v>303.4</v>
      </c>
      <c r="S119" s="9">
        <v>450.1</v>
      </c>
      <c r="T119" s="9">
        <v>75.4</v>
      </c>
      <c r="U119" s="9">
        <v>0</v>
      </c>
      <c r="V119" s="9">
        <v>0</v>
      </c>
      <c r="W119" s="9">
        <v>0</v>
      </c>
      <c r="X119" s="9">
        <v>34.1</v>
      </c>
      <c r="Y119" s="58">
        <v>6106.4</v>
      </c>
      <c r="Z119" s="7">
        <v>20354.666666666664</v>
      </c>
      <c r="AC119" s="92" t="e">
        <f>#REF!-Y119</f>
        <v>#REF!</v>
      </c>
      <c r="AD119" s="261"/>
      <c r="AE119" s="99" t="s">
        <v>43</v>
      </c>
      <c r="AF119" s="8">
        <v>25</v>
      </c>
      <c r="AG119" s="100">
        <v>20354.666666666664</v>
      </c>
      <c r="AH119" s="100">
        <v>132.1198370546073</v>
      </c>
    </row>
    <row r="120" spans="1:34" ht="15">
      <c r="A120" s="30" t="s">
        <v>151</v>
      </c>
      <c r="B120" s="62" t="s">
        <v>8</v>
      </c>
      <c r="C120" s="8"/>
      <c r="D120" s="9"/>
      <c r="E120" s="9"/>
      <c r="F120" s="9"/>
      <c r="G120" s="9"/>
      <c r="H120" s="9"/>
      <c r="I120" s="9"/>
      <c r="J120" s="9"/>
      <c r="K120" s="9"/>
      <c r="L120" s="9"/>
      <c r="M120" s="9"/>
      <c r="N120" s="9"/>
      <c r="O120" s="9"/>
      <c r="P120" s="9"/>
      <c r="Q120" s="9"/>
      <c r="R120" s="9"/>
      <c r="S120" s="9"/>
      <c r="T120" s="9"/>
      <c r="U120" s="9"/>
      <c r="V120" s="9"/>
      <c r="W120" s="9"/>
      <c r="X120" s="9"/>
      <c r="Y120" s="58">
        <v>0</v>
      </c>
      <c r="Z120" s="7">
        <v>0</v>
      </c>
      <c r="AC120" s="92" t="e">
        <f>#REF!-Y120</f>
        <v>#REF!</v>
      </c>
      <c r="AD120" s="261"/>
      <c r="AE120" s="102" t="s">
        <v>8</v>
      </c>
      <c r="AF120" s="8"/>
      <c r="AG120" s="100">
        <v>0</v>
      </c>
      <c r="AH120" s="100">
        <v>0</v>
      </c>
    </row>
    <row r="121" spans="1:34" ht="15">
      <c r="A121" s="30" t="s">
        <v>151</v>
      </c>
      <c r="B121" s="63" t="s">
        <v>9</v>
      </c>
      <c r="C121" s="8">
        <v>15</v>
      </c>
      <c r="D121" s="9">
        <v>1167</v>
      </c>
      <c r="E121" s="9">
        <v>47.400000000000006</v>
      </c>
      <c r="F121" s="9">
        <v>358.49999999999994</v>
      </c>
      <c r="G121" s="9">
        <v>0</v>
      </c>
      <c r="H121" s="9">
        <v>32.5</v>
      </c>
      <c r="I121" s="9">
        <v>1090</v>
      </c>
      <c r="J121" s="9">
        <v>0</v>
      </c>
      <c r="K121" s="9">
        <v>0</v>
      </c>
      <c r="L121" s="9">
        <v>0</v>
      </c>
      <c r="M121" s="9">
        <v>226.5</v>
      </c>
      <c r="N121" s="9">
        <v>23.400000000000002</v>
      </c>
      <c r="O121" s="9">
        <v>0</v>
      </c>
      <c r="P121" s="9">
        <v>0</v>
      </c>
      <c r="Q121" s="9">
        <v>0</v>
      </c>
      <c r="R121" s="9">
        <v>207.3</v>
      </c>
      <c r="S121" s="9">
        <v>239.1</v>
      </c>
      <c r="T121" s="9">
        <v>14.3</v>
      </c>
      <c r="U121" s="9">
        <v>0</v>
      </c>
      <c r="V121" s="9">
        <v>0</v>
      </c>
      <c r="W121" s="9">
        <v>0</v>
      </c>
      <c r="X121" s="9">
        <v>24.4</v>
      </c>
      <c r="Y121" s="58">
        <v>3430.4000000000005</v>
      </c>
      <c r="Z121" s="7">
        <v>19057.77777777778</v>
      </c>
      <c r="AC121" s="92" t="e">
        <f>#REF!-Y121</f>
        <v>#REF!</v>
      </c>
      <c r="AD121" s="261"/>
      <c r="AE121" s="103" t="s">
        <v>9</v>
      </c>
      <c r="AF121" s="8">
        <v>15</v>
      </c>
      <c r="AG121" s="100">
        <v>19057.77777777778</v>
      </c>
      <c r="AH121" s="100">
        <v>116.67523564695801</v>
      </c>
    </row>
    <row r="122" spans="1:34" ht="33.75" customHeight="1">
      <c r="A122" s="30" t="s">
        <v>151</v>
      </c>
      <c r="B122" s="64" t="s">
        <v>44</v>
      </c>
      <c r="C122" s="8">
        <v>5</v>
      </c>
      <c r="D122" s="9">
        <v>410.7</v>
      </c>
      <c r="E122" s="9">
        <v>19.3</v>
      </c>
      <c r="F122" s="9">
        <v>99</v>
      </c>
      <c r="G122" s="9">
        <v>0</v>
      </c>
      <c r="H122" s="9">
        <v>12.2</v>
      </c>
      <c r="I122" s="9">
        <v>437.1</v>
      </c>
      <c r="J122" s="9">
        <v>0</v>
      </c>
      <c r="K122" s="9">
        <v>0</v>
      </c>
      <c r="L122" s="9">
        <v>0</v>
      </c>
      <c r="M122" s="9">
        <v>58.7</v>
      </c>
      <c r="N122" s="9">
        <v>0</v>
      </c>
      <c r="O122" s="9">
        <v>0</v>
      </c>
      <c r="P122" s="9">
        <v>0</v>
      </c>
      <c r="Q122" s="9">
        <v>0</v>
      </c>
      <c r="R122" s="9">
        <v>68.8</v>
      </c>
      <c r="S122" s="9">
        <v>75.4</v>
      </c>
      <c r="T122" s="9">
        <v>0</v>
      </c>
      <c r="U122" s="9">
        <v>0</v>
      </c>
      <c r="V122" s="9">
        <v>0</v>
      </c>
      <c r="W122" s="9">
        <v>0</v>
      </c>
      <c r="X122" s="9">
        <v>8.1</v>
      </c>
      <c r="Y122" s="58">
        <v>1189.3</v>
      </c>
      <c r="Z122" s="7">
        <v>19821.666666666664</v>
      </c>
      <c r="AC122" s="92" t="e">
        <f>#REF!-Y122</f>
        <v>#REF!</v>
      </c>
      <c r="AD122" s="261"/>
      <c r="AE122" s="104" t="s">
        <v>44</v>
      </c>
      <c r="AF122" s="8">
        <v>5</v>
      </c>
      <c r="AG122" s="100">
        <v>19821.666666666664</v>
      </c>
      <c r="AH122" s="100">
        <v>127.75748721694669</v>
      </c>
    </row>
    <row r="123" spans="1:34" ht="15">
      <c r="A123" s="30" t="s">
        <v>151</v>
      </c>
      <c r="B123" s="62" t="s">
        <v>8</v>
      </c>
      <c r="C123" s="8"/>
      <c r="D123" s="9"/>
      <c r="E123" s="9"/>
      <c r="F123" s="9"/>
      <c r="G123" s="9"/>
      <c r="H123" s="9"/>
      <c r="I123" s="9"/>
      <c r="J123" s="9"/>
      <c r="K123" s="9"/>
      <c r="L123" s="9"/>
      <c r="M123" s="9"/>
      <c r="N123" s="9"/>
      <c r="O123" s="9"/>
      <c r="P123" s="9"/>
      <c r="Q123" s="9"/>
      <c r="R123" s="9"/>
      <c r="S123" s="9"/>
      <c r="T123" s="9"/>
      <c r="U123" s="9"/>
      <c r="V123" s="9"/>
      <c r="W123" s="9"/>
      <c r="X123" s="9"/>
      <c r="Y123" s="58">
        <v>0</v>
      </c>
      <c r="Z123" s="7">
        <v>0</v>
      </c>
      <c r="AC123" s="92" t="e">
        <f>#REF!-Y123</f>
        <v>#REF!</v>
      </c>
      <c r="AD123" s="261"/>
      <c r="AE123" s="102" t="s">
        <v>8</v>
      </c>
      <c r="AF123" s="8"/>
      <c r="AG123" s="100">
        <v>0</v>
      </c>
      <c r="AH123" s="100">
        <v>0</v>
      </c>
    </row>
    <row r="124" spans="1:34" ht="15">
      <c r="A124" s="30" t="s">
        <v>151</v>
      </c>
      <c r="B124" s="63" t="s">
        <v>10</v>
      </c>
      <c r="C124" s="8">
        <v>2</v>
      </c>
      <c r="D124" s="9">
        <v>186.70000000000002</v>
      </c>
      <c r="E124" s="9">
        <v>9.400000000000002</v>
      </c>
      <c r="F124" s="9">
        <v>45.7</v>
      </c>
      <c r="G124" s="9">
        <v>0</v>
      </c>
      <c r="H124" s="9">
        <v>4.9</v>
      </c>
      <c r="I124" s="9">
        <v>190.90000000000003</v>
      </c>
      <c r="J124" s="9">
        <v>0</v>
      </c>
      <c r="K124" s="9">
        <v>0</v>
      </c>
      <c r="L124" s="9">
        <v>0</v>
      </c>
      <c r="M124" s="9">
        <v>27.8</v>
      </c>
      <c r="N124" s="9">
        <v>0</v>
      </c>
      <c r="O124" s="9">
        <v>0</v>
      </c>
      <c r="P124" s="9">
        <v>0</v>
      </c>
      <c r="Q124" s="9">
        <v>0</v>
      </c>
      <c r="R124" s="9">
        <v>33</v>
      </c>
      <c r="S124" s="9">
        <v>31</v>
      </c>
      <c r="T124" s="9">
        <v>0</v>
      </c>
      <c r="U124" s="9">
        <v>0</v>
      </c>
      <c r="V124" s="9">
        <v>0</v>
      </c>
      <c r="W124" s="9">
        <v>0</v>
      </c>
      <c r="X124" s="9">
        <v>8.1</v>
      </c>
      <c r="Y124" s="58">
        <v>537.5000000000001</v>
      </c>
      <c r="Z124" s="7">
        <v>22395.83333333334</v>
      </c>
      <c r="AC124" s="92" t="e">
        <f>#REF!-Y124</f>
        <v>#REF!</v>
      </c>
      <c r="AD124" s="261"/>
      <c r="AE124" s="103" t="s">
        <v>10</v>
      </c>
      <c r="AF124" s="8">
        <v>2</v>
      </c>
      <c r="AG124" s="100">
        <v>22395.83333333334</v>
      </c>
      <c r="AH124" s="100">
        <v>121.4783074450991</v>
      </c>
    </row>
    <row r="125" spans="1:34" ht="28.5">
      <c r="A125" s="30" t="s">
        <v>151</v>
      </c>
      <c r="B125" s="65" t="s">
        <v>11</v>
      </c>
      <c r="C125" s="8">
        <v>9</v>
      </c>
      <c r="D125" s="9">
        <v>781.36</v>
      </c>
      <c r="E125" s="9">
        <v>0</v>
      </c>
      <c r="F125" s="9">
        <v>114.9</v>
      </c>
      <c r="G125" s="9">
        <v>0</v>
      </c>
      <c r="H125" s="9">
        <v>360.7</v>
      </c>
      <c r="I125" s="9">
        <v>347.34000000000003</v>
      </c>
      <c r="J125" s="9">
        <v>0</v>
      </c>
      <c r="K125" s="9">
        <v>0</v>
      </c>
      <c r="L125" s="9">
        <v>0</v>
      </c>
      <c r="M125" s="9">
        <v>76.69999999999999</v>
      </c>
      <c r="N125" s="9">
        <v>19.6</v>
      </c>
      <c r="O125" s="9">
        <v>0</v>
      </c>
      <c r="P125" s="9">
        <v>0</v>
      </c>
      <c r="Q125" s="9">
        <v>0</v>
      </c>
      <c r="R125" s="9">
        <v>97</v>
      </c>
      <c r="S125" s="9">
        <v>125.7</v>
      </c>
      <c r="T125" s="9">
        <v>23.6</v>
      </c>
      <c r="U125" s="9">
        <v>0</v>
      </c>
      <c r="V125" s="9">
        <v>0</v>
      </c>
      <c r="W125" s="9">
        <v>0</v>
      </c>
      <c r="X125" s="9">
        <v>0</v>
      </c>
      <c r="Y125" s="58">
        <v>1946.9</v>
      </c>
      <c r="Z125" s="7">
        <v>18026.85185185185</v>
      </c>
      <c r="AC125" s="92" t="e">
        <f>#REF!-Y125</f>
        <v>#REF!</v>
      </c>
      <c r="AD125" s="261"/>
      <c r="AE125" s="10" t="s">
        <v>11</v>
      </c>
      <c r="AF125" s="8">
        <v>9</v>
      </c>
      <c r="AG125" s="100">
        <v>18026.85185185185</v>
      </c>
      <c r="AH125" s="100">
        <v>106.70369611958637</v>
      </c>
    </row>
    <row r="126" spans="1:34" ht="15.75" customHeight="1">
      <c r="A126" s="30" t="s">
        <v>151</v>
      </c>
      <c r="B126" s="65" t="s">
        <v>13</v>
      </c>
      <c r="C126" s="8">
        <v>29</v>
      </c>
      <c r="D126" s="9">
        <v>6476</v>
      </c>
      <c r="E126" s="9">
        <v>0</v>
      </c>
      <c r="F126" s="9">
        <v>1197.4</v>
      </c>
      <c r="G126" s="9">
        <v>218.70000000000002</v>
      </c>
      <c r="H126" s="9">
        <v>190.5</v>
      </c>
      <c r="I126" s="9">
        <v>1475.9</v>
      </c>
      <c r="J126" s="9">
        <v>0</v>
      </c>
      <c r="K126" s="9">
        <v>0</v>
      </c>
      <c r="L126" s="9">
        <v>0</v>
      </c>
      <c r="M126" s="9">
        <v>487.9</v>
      </c>
      <c r="N126" s="9">
        <v>11.6</v>
      </c>
      <c r="O126" s="9">
        <v>0</v>
      </c>
      <c r="P126" s="9">
        <v>0</v>
      </c>
      <c r="Q126" s="9">
        <v>0</v>
      </c>
      <c r="R126" s="9">
        <v>623.9000000000001</v>
      </c>
      <c r="S126" s="9">
        <v>724.8000000000001</v>
      </c>
      <c r="T126" s="9">
        <v>59.199999999999996</v>
      </c>
      <c r="U126" s="9">
        <v>0</v>
      </c>
      <c r="V126" s="9">
        <v>0</v>
      </c>
      <c r="W126" s="9">
        <v>0</v>
      </c>
      <c r="X126" s="9">
        <v>0</v>
      </c>
      <c r="Y126" s="58">
        <v>11465.9</v>
      </c>
      <c r="Z126" s="7">
        <v>32947.988505747126</v>
      </c>
      <c r="AC126" s="92" t="e">
        <f>#REF!-Y126</f>
        <v>#REF!</v>
      </c>
      <c r="AD126" s="261"/>
      <c r="AE126" s="10" t="s">
        <v>13</v>
      </c>
      <c r="AF126" s="8">
        <v>29</v>
      </c>
      <c r="AG126" s="100">
        <v>32947.988505747126</v>
      </c>
      <c r="AH126" s="100">
        <v>36.92402717726993</v>
      </c>
    </row>
    <row r="127" spans="1:34" ht="15">
      <c r="A127" s="30" t="s">
        <v>151</v>
      </c>
      <c r="B127" s="62" t="s">
        <v>8</v>
      </c>
      <c r="C127" s="8"/>
      <c r="D127" s="9"/>
      <c r="E127" s="9"/>
      <c r="F127" s="9"/>
      <c r="G127" s="9"/>
      <c r="H127" s="9"/>
      <c r="I127" s="9"/>
      <c r="J127" s="9"/>
      <c r="K127" s="9"/>
      <c r="L127" s="9"/>
      <c r="M127" s="9"/>
      <c r="N127" s="9"/>
      <c r="O127" s="9"/>
      <c r="P127" s="9"/>
      <c r="Q127" s="9"/>
      <c r="R127" s="9"/>
      <c r="S127" s="9"/>
      <c r="T127" s="9"/>
      <c r="U127" s="9"/>
      <c r="V127" s="9"/>
      <c r="W127" s="9"/>
      <c r="X127" s="9"/>
      <c r="Y127" s="58">
        <v>0</v>
      </c>
      <c r="Z127" s="7">
        <v>0</v>
      </c>
      <c r="AC127" s="92" t="e">
        <f>#REF!-Y127</f>
        <v>#REF!</v>
      </c>
      <c r="AD127" s="261"/>
      <c r="AE127" s="102" t="s">
        <v>8</v>
      </c>
      <c r="AF127" s="8"/>
      <c r="AG127" s="100">
        <v>0</v>
      </c>
      <c r="AH127" s="100">
        <v>0</v>
      </c>
    </row>
    <row r="128" spans="1:34" ht="15">
      <c r="A128" s="30" t="s">
        <v>151</v>
      </c>
      <c r="B128" s="63" t="s">
        <v>12</v>
      </c>
      <c r="C128" s="8">
        <v>29</v>
      </c>
      <c r="D128" s="9">
        <v>6476</v>
      </c>
      <c r="E128" s="9">
        <v>0</v>
      </c>
      <c r="F128" s="9">
        <v>1197.4</v>
      </c>
      <c r="G128" s="9">
        <v>218.70000000000002</v>
      </c>
      <c r="H128" s="9">
        <v>190.5</v>
      </c>
      <c r="I128" s="9">
        <v>1475.9</v>
      </c>
      <c r="J128" s="9">
        <v>0</v>
      </c>
      <c r="K128" s="9">
        <v>0</v>
      </c>
      <c r="L128" s="9">
        <v>0</v>
      </c>
      <c r="M128" s="9">
        <v>487.9</v>
      </c>
      <c r="N128" s="9">
        <v>11.6</v>
      </c>
      <c r="O128" s="9">
        <v>0</v>
      </c>
      <c r="P128" s="9">
        <v>0</v>
      </c>
      <c r="Q128" s="9">
        <v>0</v>
      </c>
      <c r="R128" s="9">
        <v>623.9000000000001</v>
      </c>
      <c r="S128" s="9">
        <v>724.8000000000001</v>
      </c>
      <c r="T128" s="9">
        <v>59.199999999999996</v>
      </c>
      <c r="U128" s="9">
        <v>0</v>
      </c>
      <c r="V128" s="9">
        <v>0</v>
      </c>
      <c r="W128" s="9">
        <v>0</v>
      </c>
      <c r="X128" s="9">
        <v>0</v>
      </c>
      <c r="Y128" s="58">
        <v>11465.9</v>
      </c>
      <c r="Z128" s="7">
        <v>32947.988505747126</v>
      </c>
      <c r="AC128" s="92" t="e">
        <f>#REF!-Y128</f>
        <v>#REF!</v>
      </c>
      <c r="AD128" s="261"/>
      <c r="AE128" s="103" t="s">
        <v>12</v>
      </c>
      <c r="AF128" s="8">
        <v>29</v>
      </c>
      <c r="AG128" s="100">
        <v>32947.988505747126</v>
      </c>
      <c r="AH128" s="100">
        <v>36.92402717726993</v>
      </c>
    </row>
    <row r="129" spans="1:34" ht="21" customHeight="1" thickBot="1">
      <c r="A129" s="30" t="s">
        <v>151</v>
      </c>
      <c r="B129" s="64" t="s">
        <v>41</v>
      </c>
      <c r="C129" s="8">
        <v>10</v>
      </c>
      <c r="D129" s="9">
        <v>525</v>
      </c>
      <c r="E129" s="9">
        <v>0</v>
      </c>
      <c r="F129" s="9">
        <v>0</v>
      </c>
      <c r="G129" s="9">
        <v>0</v>
      </c>
      <c r="H129" s="9">
        <v>563.8000000000001</v>
      </c>
      <c r="I129" s="9">
        <v>0</v>
      </c>
      <c r="J129" s="9">
        <v>0</v>
      </c>
      <c r="K129" s="9">
        <v>0</v>
      </c>
      <c r="L129" s="9">
        <v>0</v>
      </c>
      <c r="M129" s="9">
        <v>67.6</v>
      </c>
      <c r="N129" s="9">
        <v>1.3</v>
      </c>
      <c r="O129" s="9">
        <v>68</v>
      </c>
      <c r="P129" s="9">
        <v>51.900000000000006</v>
      </c>
      <c r="Q129" s="9">
        <v>0</v>
      </c>
      <c r="R129" s="9">
        <v>84.1</v>
      </c>
      <c r="S129" s="9">
        <v>0</v>
      </c>
      <c r="T129" s="9">
        <v>0.7</v>
      </c>
      <c r="U129" s="9">
        <v>0</v>
      </c>
      <c r="V129" s="9">
        <v>0</v>
      </c>
      <c r="W129" s="9">
        <v>0</v>
      </c>
      <c r="X129" s="9">
        <v>0</v>
      </c>
      <c r="Y129" s="58">
        <v>1362.4</v>
      </c>
      <c r="Z129" s="7">
        <v>11353.333333333334</v>
      </c>
      <c r="AC129" s="92" t="e">
        <f>#REF!-Y129</f>
        <v>#REF!</v>
      </c>
      <c r="AD129" s="263"/>
      <c r="AE129" s="246" t="s">
        <v>41</v>
      </c>
      <c r="AF129" s="50">
        <v>10</v>
      </c>
      <c r="AG129" s="248">
        <v>11353.333333333334</v>
      </c>
      <c r="AH129" s="248">
        <v>107.39047619047622</v>
      </c>
    </row>
    <row r="130" spans="1:34" ht="38.25" customHeight="1" thickBot="1">
      <c r="A130" s="31" t="s">
        <v>152</v>
      </c>
      <c r="B130" s="17" t="s">
        <v>7</v>
      </c>
      <c r="C130" s="51">
        <v>93</v>
      </c>
      <c r="D130" s="53">
        <v>9648.1</v>
      </c>
      <c r="E130" s="53">
        <v>250</v>
      </c>
      <c r="F130" s="53">
        <v>2552.6000000000004</v>
      </c>
      <c r="G130" s="53">
        <v>206.5</v>
      </c>
      <c r="H130" s="53">
        <v>4887.3</v>
      </c>
      <c r="I130" s="53">
        <v>2845.2</v>
      </c>
      <c r="J130" s="53">
        <v>0</v>
      </c>
      <c r="K130" s="53">
        <v>0</v>
      </c>
      <c r="L130" s="53">
        <v>23.2</v>
      </c>
      <c r="M130" s="53">
        <v>1740.1</v>
      </c>
      <c r="N130" s="53">
        <v>277.5</v>
      </c>
      <c r="O130" s="53">
        <v>130.20000000000002</v>
      </c>
      <c r="P130" s="53">
        <v>19.3</v>
      </c>
      <c r="Q130" s="53">
        <v>0</v>
      </c>
      <c r="R130" s="53">
        <v>1510.7</v>
      </c>
      <c r="S130" s="53">
        <v>1513.1</v>
      </c>
      <c r="T130" s="53">
        <v>137.00000000000003</v>
      </c>
      <c r="U130" s="53">
        <v>0</v>
      </c>
      <c r="V130" s="53">
        <v>0</v>
      </c>
      <c r="W130" s="53">
        <v>0</v>
      </c>
      <c r="X130" s="53">
        <v>94.39999999999998</v>
      </c>
      <c r="Y130" s="53">
        <v>25835.199999999997</v>
      </c>
      <c r="Z130" s="54">
        <v>23149.820788530462</v>
      </c>
      <c r="AC130" s="92" t="e">
        <f>#REF!-Y130</f>
        <v>#REF!</v>
      </c>
      <c r="AD130" s="236" t="s">
        <v>152</v>
      </c>
      <c r="AE130" s="237" t="s">
        <v>7</v>
      </c>
      <c r="AF130" s="112">
        <v>93</v>
      </c>
      <c r="AG130" s="238">
        <v>23149.820788530462</v>
      </c>
      <c r="AH130" s="238">
        <v>95.8281941522165</v>
      </c>
    </row>
    <row r="131" spans="1:34" ht="15.75">
      <c r="A131" s="31" t="s">
        <v>152</v>
      </c>
      <c r="B131" s="57" t="s">
        <v>14</v>
      </c>
      <c r="C131" s="8"/>
      <c r="D131" s="9"/>
      <c r="E131" s="9"/>
      <c r="F131" s="9"/>
      <c r="G131" s="9"/>
      <c r="H131" s="9"/>
      <c r="I131" s="9"/>
      <c r="J131" s="9"/>
      <c r="K131" s="9"/>
      <c r="L131" s="9"/>
      <c r="M131" s="9"/>
      <c r="N131" s="9"/>
      <c r="O131" s="9"/>
      <c r="P131" s="9"/>
      <c r="Q131" s="9"/>
      <c r="R131" s="9"/>
      <c r="S131" s="9"/>
      <c r="T131" s="9"/>
      <c r="U131" s="9"/>
      <c r="V131" s="9"/>
      <c r="W131" s="9"/>
      <c r="X131" s="9"/>
      <c r="Y131" s="58"/>
      <c r="Z131" s="7">
        <v>0</v>
      </c>
      <c r="AC131" s="92" t="e">
        <f>#REF!-Y131</f>
        <v>#REF!</v>
      </c>
      <c r="AD131" s="264"/>
      <c r="AE131" s="245" t="s">
        <v>14</v>
      </c>
      <c r="AF131" s="118"/>
      <c r="AG131" s="249"/>
      <c r="AH131" s="250">
        <v>0</v>
      </c>
    </row>
    <row r="132" spans="1:34" ht="30" customHeight="1">
      <c r="A132" s="31" t="s">
        <v>152</v>
      </c>
      <c r="B132" s="60" t="s">
        <v>3</v>
      </c>
      <c r="C132" s="8">
        <v>3</v>
      </c>
      <c r="D132" s="9">
        <v>540.8</v>
      </c>
      <c r="E132" s="9">
        <v>22.5</v>
      </c>
      <c r="F132" s="9">
        <v>255.2</v>
      </c>
      <c r="G132" s="9">
        <v>54.5</v>
      </c>
      <c r="H132" s="9">
        <v>87.3</v>
      </c>
      <c r="I132" s="9">
        <v>306.1</v>
      </c>
      <c r="J132" s="9">
        <v>0</v>
      </c>
      <c r="K132" s="9">
        <v>0</v>
      </c>
      <c r="L132" s="9">
        <v>0</v>
      </c>
      <c r="M132" s="9">
        <v>148.8</v>
      </c>
      <c r="N132" s="9">
        <v>21.9</v>
      </c>
      <c r="O132" s="9">
        <v>0</v>
      </c>
      <c r="P132" s="9">
        <v>0</v>
      </c>
      <c r="Q132" s="9">
        <v>0</v>
      </c>
      <c r="R132" s="9">
        <v>97.2</v>
      </c>
      <c r="S132" s="9">
        <v>106.4</v>
      </c>
      <c r="T132" s="9">
        <v>18.3</v>
      </c>
      <c r="U132" s="9">
        <v>0</v>
      </c>
      <c r="V132" s="9">
        <v>0</v>
      </c>
      <c r="W132" s="9">
        <v>0</v>
      </c>
      <c r="X132" s="9">
        <v>23.9</v>
      </c>
      <c r="Y132" s="58">
        <v>1682.9000000000003</v>
      </c>
      <c r="Z132" s="7">
        <v>46747.22222222223</v>
      </c>
      <c r="AC132" s="92" t="e">
        <f>#REF!-Y132</f>
        <v>#REF!</v>
      </c>
      <c r="AD132" s="265"/>
      <c r="AE132" s="99" t="s">
        <v>3</v>
      </c>
      <c r="AF132" s="8">
        <v>3</v>
      </c>
      <c r="AG132" s="100">
        <v>46747.22222222223</v>
      </c>
      <c r="AH132" s="100">
        <v>92.41863905325445</v>
      </c>
    </row>
    <row r="133" spans="1:34" ht="30" customHeight="1">
      <c r="A133" s="31" t="s">
        <v>152</v>
      </c>
      <c r="B133" s="60" t="s">
        <v>2</v>
      </c>
      <c r="C133" s="8">
        <v>10</v>
      </c>
      <c r="D133" s="9">
        <v>1041.3</v>
      </c>
      <c r="E133" s="9">
        <v>66.1</v>
      </c>
      <c r="F133" s="9">
        <v>454.5</v>
      </c>
      <c r="G133" s="9">
        <v>57.8</v>
      </c>
      <c r="H133" s="9">
        <v>194.2</v>
      </c>
      <c r="I133" s="9">
        <v>688</v>
      </c>
      <c r="J133" s="9">
        <v>0</v>
      </c>
      <c r="K133" s="9">
        <v>0</v>
      </c>
      <c r="L133" s="9">
        <v>0</v>
      </c>
      <c r="M133" s="9">
        <v>243.4</v>
      </c>
      <c r="N133" s="9">
        <v>28.2</v>
      </c>
      <c r="O133" s="9">
        <v>0</v>
      </c>
      <c r="P133" s="9">
        <v>0</v>
      </c>
      <c r="Q133" s="9">
        <v>0</v>
      </c>
      <c r="R133" s="9">
        <v>161.6</v>
      </c>
      <c r="S133" s="9">
        <v>214.3</v>
      </c>
      <c r="T133" s="9">
        <v>37.1</v>
      </c>
      <c r="U133" s="9">
        <v>0</v>
      </c>
      <c r="V133" s="9">
        <v>0</v>
      </c>
      <c r="W133" s="9">
        <v>0</v>
      </c>
      <c r="X133" s="9">
        <v>20.2</v>
      </c>
      <c r="Y133" s="58">
        <v>3206.6999999999994</v>
      </c>
      <c r="Z133" s="7">
        <v>26722.499999999996</v>
      </c>
      <c r="AC133" s="92" t="e">
        <f>#REF!-Y133</f>
        <v>#REF!</v>
      </c>
      <c r="AD133" s="265"/>
      <c r="AE133" s="99" t="s">
        <v>2</v>
      </c>
      <c r="AF133" s="8">
        <v>10</v>
      </c>
      <c r="AG133" s="100">
        <v>26722.499999999996</v>
      </c>
      <c r="AH133" s="100">
        <v>105.30106597522328</v>
      </c>
    </row>
    <row r="134" spans="1:34" ht="28.5" customHeight="1">
      <c r="A134" s="31" t="s">
        <v>152</v>
      </c>
      <c r="B134" s="60" t="s">
        <v>19</v>
      </c>
      <c r="C134" s="8">
        <v>0</v>
      </c>
      <c r="D134" s="9">
        <v>0</v>
      </c>
      <c r="E134" s="9">
        <v>0</v>
      </c>
      <c r="F134" s="9">
        <v>0</v>
      </c>
      <c r="G134" s="9">
        <v>0</v>
      </c>
      <c r="H134" s="9">
        <v>0</v>
      </c>
      <c r="I134" s="9">
        <v>0</v>
      </c>
      <c r="J134" s="9">
        <v>0</v>
      </c>
      <c r="K134" s="9">
        <v>0</v>
      </c>
      <c r="L134" s="9">
        <v>0</v>
      </c>
      <c r="M134" s="9">
        <v>0</v>
      </c>
      <c r="N134" s="9">
        <v>0</v>
      </c>
      <c r="O134" s="9">
        <v>0</v>
      </c>
      <c r="P134" s="9">
        <v>0</v>
      </c>
      <c r="Q134" s="9">
        <v>0</v>
      </c>
      <c r="R134" s="9">
        <v>0</v>
      </c>
      <c r="S134" s="9">
        <v>0</v>
      </c>
      <c r="T134" s="9">
        <v>0</v>
      </c>
      <c r="U134" s="9">
        <v>0</v>
      </c>
      <c r="V134" s="9">
        <v>0</v>
      </c>
      <c r="W134" s="9">
        <v>0</v>
      </c>
      <c r="X134" s="9">
        <v>0</v>
      </c>
      <c r="Y134" s="58">
        <v>0</v>
      </c>
      <c r="Z134" s="7">
        <v>0</v>
      </c>
      <c r="AC134" s="92" t="e">
        <f>#REF!-Y134</f>
        <v>#REF!</v>
      </c>
      <c r="AD134" s="265"/>
      <c r="AE134" s="99" t="s">
        <v>19</v>
      </c>
      <c r="AF134" s="8">
        <v>0</v>
      </c>
      <c r="AG134" s="100">
        <v>0</v>
      </c>
      <c r="AH134" s="100">
        <v>0</v>
      </c>
    </row>
    <row r="135" spans="1:34" ht="28.5">
      <c r="A135" s="31" t="s">
        <v>152</v>
      </c>
      <c r="B135" s="61" t="s">
        <v>42</v>
      </c>
      <c r="C135" s="8">
        <v>11</v>
      </c>
      <c r="D135" s="9">
        <v>771.8</v>
      </c>
      <c r="E135" s="9">
        <v>43.1</v>
      </c>
      <c r="F135" s="9">
        <v>280.1</v>
      </c>
      <c r="G135" s="9">
        <v>74.8</v>
      </c>
      <c r="H135" s="9">
        <v>190.6</v>
      </c>
      <c r="I135" s="9">
        <v>582.9</v>
      </c>
      <c r="J135" s="9">
        <v>0</v>
      </c>
      <c r="K135" s="9">
        <v>0</v>
      </c>
      <c r="L135" s="9">
        <v>0</v>
      </c>
      <c r="M135" s="9">
        <v>199.8</v>
      </c>
      <c r="N135" s="9">
        <v>18</v>
      </c>
      <c r="O135" s="9">
        <v>0</v>
      </c>
      <c r="P135" s="9">
        <v>0</v>
      </c>
      <c r="Q135" s="9">
        <v>0</v>
      </c>
      <c r="R135" s="9">
        <v>153.9</v>
      </c>
      <c r="S135" s="9">
        <v>158.4</v>
      </c>
      <c r="T135" s="9">
        <v>23.5</v>
      </c>
      <c r="U135" s="9">
        <v>0</v>
      </c>
      <c r="V135" s="9">
        <v>0</v>
      </c>
      <c r="W135" s="9">
        <v>0</v>
      </c>
      <c r="X135" s="9">
        <v>15.1</v>
      </c>
      <c r="Y135" s="58">
        <v>2512</v>
      </c>
      <c r="Z135" s="7">
        <v>19030.303030303032</v>
      </c>
      <c r="AC135" s="92" t="e">
        <f>#REF!-Y135</f>
        <v>#REF!</v>
      </c>
      <c r="AD135" s="265"/>
      <c r="AE135" s="101" t="s">
        <v>42</v>
      </c>
      <c r="AF135" s="8">
        <v>11</v>
      </c>
      <c r="AG135" s="100">
        <v>19030.303030303032</v>
      </c>
      <c r="AH135" s="100">
        <v>120.74371598859808</v>
      </c>
    </row>
    <row r="136" spans="1:34" ht="31.5" customHeight="1">
      <c r="A136" s="31" t="s">
        <v>152</v>
      </c>
      <c r="B136" s="60" t="s">
        <v>43</v>
      </c>
      <c r="C136" s="8">
        <v>26</v>
      </c>
      <c r="D136" s="9">
        <v>1723</v>
      </c>
      <c r="E136" s="9">
        <v>92.9</v>
      </c>
      <c r="F136" s="9">
        <v>448.3</v>
      </c>
      <c r="G136" s="9">
        <v>19.4</v>
      </c>
      <c r="H136" s="9">
        <v>418.4</v>
      </c>
      <c r="I136" s="9">
        <v>1074.5</v>
      </c>
      <c r="J136" s="9">
        <v>0</v>
      </c>
      <c r="K136" s="9">
        <v>0</v>
      </c>
      <c r="L136" s="9">
        <v>23.2</v>
      </c>
      <c r="M136" s="9">
        <v>364.8</v>
      </c>
      <c r="N136" s="9">
        <v>84.5</v>
      </c>
      <c r="O136" s="9">
        <v>8.1</v>
      </c>
      <c r="P136" s="9">
        <v>0</v>
      </c>
      <c r="Q136" s="9">
        <v>0</v>
      </c>
      <c r="R136" s="9">
        <v>306.4</v>
      </c>
      <c r="S136" s="9">
        <v>298.1</v>
      </c>
      <c r="T136" s="9">
        <v>25.9</v>
      </c>
      <c r="U136" s="9">
        <v>0</v>
      </c>
      <c r="V136" s="9">
        <v>0</v>
      </c>
      <c r="W136" s="9">
        <v>0</v>
      </c>
      <c r="X136" s="9">
        <v>30.5</v>
      </c>
      <c r="Y136" s="58">
        <v>4918</v>
      </c>
      <c r="Z136" s="7">
        <v>15762.820512820514</v>
      </c>
      <c r="AC136" s="92" t="e">
        <f>#REF!-Y136</f>
        <v>#REF!</v>
      </c>
      <c r="AD136" s="265"/>
      <c r="AE136" s="99" t="s">
        <v>43</v>
      </c>
      <c r="AF136" s="8">
        <v>26</v>
      </c>
      <c r="AG136" s="100">
        <v>15762.820512820514</v>
      </c>
      <c r="AH136" s="100">
        <v>103.94660475914104</v>
      </c>
    </row>
    <row r="137" spans="1:34" ht="15.75">
      <c r="A137" s="31" t="s">
        <v>152</v>
      </c>
      <c r="B137" s="62" t="s">
        <v>8</v>
      </c>
      <c r="C137" s="8"/>
      <c r="D137" s="9"/>
      <c r="E137" s="9"/>
      <c r="F137" s="9"/>
      <c r="G137" s="9"/>
      <c r="H137" s="9"/>
      <c r="I137" s="9"/>
      <c r="J137" s="9"/>
      <c r="K137" s="9"/>
      <c r="L137" s="9"/>
      <c r="M137" s="9"/>
      <c r="N137" s="9"/>
      <c r="O137" s="9"/>
      <c r="P137" s="9"/>
      <c r="Q137" s="9"/>
      <c r="R137" s="9"/>
      <c r="S137" s="9"/>
      <c r="T137" s="9"/>
      <c r="U137" s="9"/>
      <c r="V137" s="9"/>
      <c r="W137" s="9"/>
      <c r="X137" s="9"/>
      <c r="Y137" s="58">
        <v>0</v>
      </c>
      <c r="Z137" s="7">
        <v>0</v>
      </c>
      <c r="AC137" s="92" t="e">
        <f>#REF!-Y137</f>
        <v>#REF!</v>
      </c>
      <c r="AD137" s="265"/>
      <c r="AE137" s="102" t="s">
        <v>8</v>
      </c>
      <c r="AF137" s="8"/>
      <c r="AG137" s="100">
        <v>0</v>
      </c>
      <c r="AH137" s="100">
        <v>0</v>
      </c>
    </row>
    <row r="138" spans="1:34" ht="15.75">
      <c r="A138" s="31" t="s">
        <v>152</v>
      </c>
      <c r="B138" s="63" t="s">
        <v>9</v>
      </c>
      <c r="C138" s="8">
        <v>12</v>
      </c>
      <c r="D138" s="9">
        <v>728</v>
      </c>
      <c r="E138" s="9">
        <v>35.3</v>
      </c>
      <c r="F138" s="9">
        <v>134.4</v>
      </c>
      <c r="G138" s="9">
        <v>0</v>
      </c>
      <c r="H138" s="9">
        <v>177.1</v>
      </c>
      <c r="I138" s="9">
        <v>504</v>
      </c>
      <c r="J138" s="9">
        <v>0</v>
      </c>
      <c r="K138" s="9">
        <v>0</v>
      </c>
      <c r="L138" s="9">
        <v>0</v>
      </c>
      <c r="M138" s="9">
        <v>184.1</v>
      </c>
      <c r="N138" s="9">
        <v>18.8</v>
      </c>
      <c r="O138" s="9">
        <v>0.3</v>
      </c>
      <c r="P138" s="9">
        <v>0</v>
      </c>
      <c r="Q138" s="9">
        <v>0</v>
      </c>
      <c r="R138" s="9">
        <v>111.9</v>
      </c>
      <c r="S138" s="9">
        <v>128.4</v>
      </c>
      <c r="T138" s="9">
        <v>5.9</v>
      </c>
      <c r="U138" s="9">
        <v>0</v>
      </c>
      <c r="V138" s="9">
        <v>0</v>
      </c>
      <c r="W138" s="9">
        <v>0</v>
      </c>
      <c r="X138" s="9">
        <v>5</v>
      </c>
      <c r="Y138" s="58">
        <v>2033.2</v>
      </c>
      <c r="Z138" s="7">
        <v>14119.444444444445</v>
      </c>
      <c r="AC138" s="92" t="e">
        <f>#REF!-Y138</f>
        <v>#REF!</v>
      </c>
      <c r="AD138" s="265"/>
      <c r="AE138" s="103" t="s">
        <v>9</v>
      </c>
      <c r="AF138" s="8">
        <v>12</v>
      </c>
      <c r="AG138" s="100">
        <v>14119.444444444445</v>
      </c>
      <c r="AH138" s="100">
        <v>111.19505494505495</v>
      </c>
    </row>
    <row r="139" spans="1:34" ht="33.75" customHeight="1">
      <c r="A139" s="31" t="s">
        <v>152</v>
      </c>
      <c r="B139" s="64" t="s">
        <v>44</v>
      </c>
      <c r="C139" s="8">
        <v>5</v>
      </c>
      <c r="D139" s="9">
        <v>326.1</v>
      </c>
      <c r="E139" s="9">
        <v>25.4</v>
      </c>
      <c r="F139" s="9">
        <v>106.2</v>
      </c>
      <c r="G139" s="9">
        <v>0</v>
      </c>
      <c r="H139" s="9">
        <v>78.7</v>
      </c>
      <c r="I139" s="9">
        <v>193.7</v>
      </c>
      <c r="J139" s="9">
        <v>0</v>
      </c>
      <c r="K139" s="9">
        <v>0</v>
      </c>
      <c r="L139" s="9">
        <v>0</v>
      </c>
      <c r="M139" s="9">
        <v>59.5</v>
      </c>
      <c r="N139" s="9">
        <v>12.5</v>
      </c>
      <c r="O139" s="9">
        <v>2.3</v>
      </c>
      <c r="P139" s="9">
        <v>0</v>
      </c>
      <c r="Q139" s="9">
        <v>0</v>
      </c>
      <c r="R139" s="9">
        <v>47.6</v>
      </c>
      <c r="S139" s="9">
        <v>53.9</v>
      </c>
      <c r="T139" s="9">
        <v>3.9</v>
      </c>
      <c r="U139" s="9">
        <v>0</v>
      </c>
      <c r="V139" s="9">
        <v>0</v>
      </c>
      <c r="W139" s="9">
        <v>0</v>
      </c>
      <c r="X139" s="9">
        <v>2.6</v>
      </c>
      <c r="Y139" s="58">
        <v>912.3999999999999</v>
      </c>
      <c r="Z139" s="7">
        <v>15206.666666666664</v>
      </c>
      <c r="AC139" s="92" t="e">
        <f>#REF!-Y139</f>
        <v>#REF!</v>
      </c>
      <c r="AD139" s="265"/>
      <c r="AE139" s="104" t="s">
        <v>44</v>
      </c>
      <c r="AF139" s="8">
        <v>5</v>
      </c>
      <c r="AG139" s="100">
        <v>15206.666666666664</v>
      </c>
      <c r="AH139" s="100">
        <v>100.0613308800981</v>
      </c>
    </row>
    <row r="140" spans="1:34" ht="15.75">
      <c r="A140" s="31" t="s">
        <v>152</v>
      </c>
      <c r="B140" s="62" t="s">
        <v>8</v>
      </c>
      <c r="C140" s="8"/>
      <c r="D140" s="9"/>
      <c r="E140" s="9"/>
      <c r="F140" s="9"/>
      <c r="G140" s="9"/>
      <c r="H140" s="9"/>
      <c r="I140" s="9"/>
      <c r="J140" s="9"/>
      <c r="K140" s="9"/>
      <c r="L140" s="9"/>
      <c r="M140" s="9"/>
      <c r="N140" s="9"/>
      <c r="O140" s="9"/>
      <c r="P140" s="9"/>
      <c r="Q140" s="9"/>
      <c r="R140" s="9"/>
      <c r="S140" s="9"/>
      <c r="T140" s="9"/>
      <c r="U140" s="9"/>
      <c r="V140" s="9"/>
      <c r="W140" s="9"/>
      <c r="X140" s="9"/>
      <c r="Y140" s="58">
        <v>0</v>
      </c>
      <c r="Z140" s="7">
        <v>0</v>
      </c>
      <c r="AC140" s="92" t="e">
        <f>#REF!-Y140</f>
        <v>#REF!</v>
      </c>
      <c r="AD140" s="265"/>
      <c r="AE140" s="102" t="s">
        <v>8</v>
      </c>
      <c r="AF140" s="8"/>
      <c r="AG140" s="100">
        <v>0</v>
      </c>
      <c r="AH140" s="100">
        <v>0</v>
      </c>
    </row>
    <row r="141" spans="1:34" ht="15.75">
      <c r="A141" s="31" t="s">
        <v>152</v>
      </c>
      <c r="B141" s="63" t="s">
        <v>10</v>
      </c>
      <c r="C141" s="8">
        <v>3</v>
      </c>
      <c r="D141" s="9">
        <v>173.3</v>
      </c>
      <c r="E141" s="9">
        <v>14.7</v>
      </c>
      <c r="F141" s="9">
        <v>56.9</v>
      </c>
      <c r="G141" s="9">
        <v>0</v>
      </c>
      <c r="H141" s="9">
        <v>43.4</v>
      </c>
      <c r="I141" s="9">
        <v>121.1</v>
      </c>
      <c r="J141" s="9">
        <v>0</v>
      </c>
      <c r="K141" s="9">
        <v>0</v>
      </c>
      <c r="L141" s="9">
        <v>0</v>
      </c>
      <c r="M141" s="9">
        <v>36</v>
      </c>
      <c r="N141" s="9">
        <v>1.8</v>
      </c>
      <c r="O141" s="9">
        <v>0</v>
      </c>
      <c r="P141" s="9">
        <v>0</v>
      </c>
      <c r="Q141" s="9">
        <v>0</v>
      </c>
      <c r="R141" s="9">
        <v>27.8</v>
      </c>
      <c r="S141" s="9">
        <v>31.7</v>
      </c>
      <c r="T141" s="9">
        <v>0</v>
      </c>
      <c r="U141" s="9">
        <v>0</v>
      </c>
      <c r="V141" s="9">
        <v>0</v>
      </c>
      <c r="W141" s="9">
        <v>0</v>
      </c>
      <c r="X141" s="9">
        <v>1.6</v>
      </c>
      <c r="Y141" s="58">
        <v>508.3</v>
      </c>
      <c r="Z141" s="7">
        <v>14119.444444444445</v>
      </c>
      <c r="AC141" s="92" t="e">
        <f>#REF!-Y141</f>
        <v>#REF!</v>
      </c>
      <c r="AD141" s="265"/>
      <c r="AE141" s="103" t="s">
        <v>10</v>
      </c>
      <c r="AF141" s="8">
        <v>3</v>
      </c>
      <c r="AG141" s="100">
        <v>14119.444444444445</v>
      </c>
      <c r="AH141" s="100">
        <v>113.21407963069821</v>
      </c>
    </row>
    <row r="142" spans="1:34" ht="30" customHeight="1">
      <c r="A142" s="31" t="s">
        <v>152</v>
      </c>
      <c r="B142" s="65" t="s">
        <v>11</v>
      </c>
      <c r="C142" s="8">
        <v>4</v>
      </c>
      <c r="D142" s="9">
        <v>218.1</v>
      </c>
      <c r="E142" s="9">
        <v>0</v>
      </c>
      <c r="F142" s="9">
        <v>45.1</v>
      </c>
      <c r="G142" s="9">
        <v>0</v>
      </c>
      <c r="H142" s="9">
        <v>202.9</v>
      </c>
      <c r="I142" s="9">
        <v>0</v>
      </c>
      <c r="J142" s="9">
        <v>0</v>
      </c>
      <c r="K142" s="9">
        <v>0</v>
      </c>
      <c r="L142" s="9">
        <v>0</v>
      </c>
      <c r="M142" s="9">
        <v>33.8</v>
      </c>
      <c r="N142" s="9">
        <v>13.4</v>
      </c>
      <c r="O142" s="9">
        <v>1.4</v>
      </c>
      <c r="P142" s="9">
        <v>0</v>
      </c>
      <c r="Q142" s="9">
        <v>0</v>
      </c>
      <c r="R142" s="9">
        <v>38.5</v>
      </c>
      <c r="S142" s="9">
        <v>39.9</v>
      </c>
      <c r="T142" s="9">
        <v>0</v>
      </c>
      <c r="U142" s="9">
        <v>0</v>
      </c>
      <c r="V142" s="9">
        <v>0</v>
      </c>
      <c r="W142" s="9">
        <v>0</v>
      </c>
      <c r="X142" s="9">
        <v>0</v>
      </c>
      <c r="Y142" s="58">
        <v>593.1</v>
      </c>
      <c r="Z142" s="7">
        <v>12356.250000000002</v>
      </c>
      <c r="AC142" s="92" t="e">
        <f>#REF!-Y142</f>
        <v>#REF!</v>
      </c>
      <c r="AD142" s="265"/>
      <c r="AE142" s="10" t="s">
        <v>11</v>
      </c>
      <c r="AF142" s="8">
        <v>4</v>
      </c>
      <c r="AG142" s="100">
        <v>12356.250000000002</v>
      </c>
      <c r="AH142" s="100">
        <v>111.32508023842276</v>
      </c>
    </row>
    <row r="143" spans="1:34" ht="17.25" customHeight="1">
      <c r="A143" s="31" t="s">
        <v>152</v>
      </c>
      <c r="B143" s="65" t="s">
        <v>13</v>
      </c>
      <c r="C143" s="8">
        <v>27</v>
      </c>
      <c r="D143" s="9">
        <v>4781.6</v>
      </c>
      <c r="E143" s="9">
        <v>0</v>
      </c>
      <c r="F143" s="9">
        <v>963.2</v>
      </c>
      <c r="G143" s="9">
        <v>0</v>
      </c>
      <c r="H143" s="9">
        <v>3446</v>
      </c>
      <c r="I143" s="9">
        <v>0</v>
      </c>
      <c r="J143" s="9">
        <v>0</v>
      </c>
      <c r="K143" s="9">
        <v>0</v>
      </c>
      <c r="L143" s="9">
        <v>0</v>
      </c>
      <c r="M143" s="9">
        <v>631.5</v>
      </c>
      <c r="N143" s="9">
        <v>88</v>
      </c>
      <c r="O143" s="9">
        <v>0</v>
      </c>
      <c r="P143" s="9">
        <v>0</v>
      </c>
      <c r="Q143" s="9">
        <v>0</v>
      </c>
      <c r="R143" s="9">
        <v>652.5</v>
      </c>
      <c r="S143" s="9">
        <v>642.1</v>
      </c>
      <c r="T143" s="9">
        <v>28.3</v>
      </c>
      <c r="U143" s="9">
        <v>0</v>
      </c>
      <c r="V143" s="9">
        <v>0</v>
      </c>
      <c r="W143" s="9">
        <v>0</v>
      </c>
      <c r="X143" s="9">
        <v>2.1</v>
      </c>
      <c r="Y143" s="58">
        <v>11235.3</v>
      </c>
      <c r="Z143" s="7">
        <v>34676.851851851854</v>
      </c>
      <c r="AC143" s="92" t="e">
        <f>#REF!-Y143</f>
        <v>#REF!</v>
      </c>
      <c r="AD143" s="265"/>
      <c r="AE143" s="10" t="s">
        <v>13</v>
      </c>
      <c r="AF143" s="8">
        <v>27</v>
      </c>
      <c r="AG143" s="100">
        <v>34676.851851851854</v>
      </c>
      <c r="AH143" s="100">
        <v>85.49648653170486</v>
      </c>
    </row>
    <row r="144" spans="1:34" ht="15.75">
      <c r="A144" s="31" t="s">
        <v>152</v>
      </c>
      <c r="B144" s="62" t="s">
        <v>8</v>
      </c>
      <c r="C144" s="8"/>
      <c r="D144" s="9"/>
      <c r="E144" s="9"/>
      <c r="F144" s="9"/>
      <c r="G144" s="9"/>
      <c r="H144" s="9"/>
      <c r="I144" s="9"/>
      <c r="J144" s="9"/>
      <c r="K144" s="9"/>
      <c r="L144" s="9"/>
      <c r="M144" s="9"/>
      <c r="N144" s="9"/>
      <c r="O144" s="9"/>
      <c r="P144" s="9"/>
      <c r="Q144" s="9"/>
      <c r="R144" s="9"/>
      <c r="S144" s="9"/>
      <c r="T144" s="9"/>
      <c r="U144" s="9"/>
      <c r="V144" s="9"/>
      <c r="W144" s="9"/>
      <c r="X144" s="9"/>
      <c r="Y144" s="58">
        <v>0</v>
      </c>
      <c r="Z144" s="7">
        <v>0</v>
      </c>
      <c r="AC144" s="92" t="e">
        <f>#REF!-Y144</f>
        <v>#REF!</v>
      </c>
      <c r="AD144" s="265"/>
      <c r="AE144" s="102" t="s">
        <v>8</v>
      </c>
      <c r="AF144" s="8"/>
      <c r="AG144" s="100">
        <v>0</v>
      </c>
      <c r="AH144" s="100">
        <v>0</v>
      </c>
    </row>
    <row r="145" spans="1:34" ht="15.75">
      <c r="A145" s="31" t="s">
        <v>152</v>
      </c>
      <c r="B145" s="63" t="s">
        <v>12</v>
      </c>
      <c r="C145" s="8">
        <v>27</v>
      </c>
      <c r="D145" s="9">
        <v>4781.6</v>
      </c>
      <c r="E145" s="9">
        <v>0</v>
      </c>
      <c r="F145" s="9">
        <v>963.2</v>
      </c>
      <c r="G145" s="9">
        <v>0</v>
      </c>
      <c r="H145" s="9">
        <v>3446</v>
      </c>
      <c r="I145" s="9">
        <v>0</v>
      </c>
      <c r="J145" s="9">
        <v>0</v>
      </c>
      <c r="K145" s="9">
        <v>0</v>
      </c>
      <c r="L145" s="9">
        <v>0</v>
      </c>
      <c r="M145" s="9">
        <v>631.5</v>
      </c>
      <c r="N145" s="9">
        <v>88</v>
      </c>
      <c r="O145" s="9">
        <v>0</v>
      </c>
      <c r="P145" s="9">
        <v>0</v>
      </c>
      <c r="Q145" s="9">
        <v>0</v>
      </c>
      <c r="R145" s="9">
        <v>652.5</v>
      </c>
      <c r="S145" s="9">
        <v>642.1</v>
      </c>
      <c r="T145" s="9">
        <v>28.3</v>
      </c>
      <c r="U145" s="9">
        <v>0</v>
      </c>
      <c r="V145" s="9">
        <v>0</v>
      </c>
      <c r="W145" s="9">
        <v>0</v>
      </c>
      <c r="X145" s="9">
        <v>2.1</v>
      </c>
      <c r="Y145" s="58">
        <v>11235.3</v>
      </c>
      <c r="Z145" s="7">
        <v>34676.851851851854</v>
      </c>
      <c r="AC145" s="92" t="e">
        <f>#REF!-Y145</f>
        <v>#REF!</v>
      </c>
      <c r="AD145" s="265"/>
      <c r="AE145" s="103" t="s">
        <v>12</v>
      </c>
      <c r="AF145" s="8">
        <v>27</v>
      </c>
      <c r="AG145" s="100">
        <v>34676.851851851854</v>
      </c>
      <c r="AH145" s="100">
        <v>85.49648653170486</v>
      </c>
    </row>
    <row r="146" spans="1:34" ht="17.25" customHeight="1" thickBot="1">
      <c r="A146" s="31" t="s">
        <v>152</v>
      </c>
      <c r="B146" s="64" t="s">
        <v>41</v>
      </c>
      <c r="C146" s="8">
        <v>7</v>
      </c>
      <c r="D146" s="9">
        <v>245.4</v>
      </c>
      <c r="E146" s="9">
        <v>0</v>
      </c>
      <c r="F146" s="9">
        <v>0</v>
      </c>
      <c r="G146" s="9">
        <v>0</v>
      </c>
      <c r="H146" s="9">
        <v>269.2</v>
      </c>
      <c r="I146" s="9">
        <v>0</v>
      </c>
      <c r="J146" s="9">
        <v>0</v>
      </c>
      <c r="K146" s="9">
        <v>0</v>
      </c>
      <c r="L146" s="9">
        <v>0</v>
      </c>
      <c r="M146" s="9">
        <v>58.5</v>
      </c>
      <c r="N146" s="9">
        <v>11</v>
      </c>
      <c r="O146" s="9">
        <v>118.4</v>
      </c>
      <c r="P146" s="9">
        <v>19.3</v>
      </c>
      <c r="Q146" s="9">
        <v>0</v>
      </c>
      <c r="R146" s="9">
        <v>53</v>
      </c>
      <c r="S146" s="9">
        <v>0</v>
      </c>
      <c r="T146" s="9">
        <v>0</v>
      </c>
      <c r="U146" s="9">
        <v>0</v>
      </c>
      <c r="V146" s="9">
        <v>0</v>
      </c>
      <c r="W146" s="9">
        <v>0</v>
      </c>
      <c r="X146" s="9">
        <v>0</v>
      </c>
      <c r="Y146" s="58">
        <v>774.8</v>
      </c>
      <c r="Z146" s="7">
        <v>9223.809523809523</v>
      </c>
      <c r="AC146" s="92" t="e">
        <f>#REF!-Y146</f>
        <v>#REF!</v>
      </c>
      <c r="AD146" s="266"/>
      <c r="AE146" s="246" t="s">
        <v>41</v>
      </c>
      <c r="AF146" s="50">
        <v>7</v>
      </c>
      <c r="AG146" s="248">
        <v>9223.809523809523</v>
      </c>
      <c r="AH146" s="248">
        <v>109.69845150774245</v>
      </c>
    </row>
    <row r="147" spans="1:34" ht="38.25" thickBot="1">
      <c r="A147" s="28" t="s">
        <v>153</v>
      </c>
      <c r="B147" s="17" t="s">
        <v>7</v>
      </c>
      <c r="C147" s="51">
        <v>81</v>
      </c>
      <c r="D147" s="53">
        <v>7645.800000000001</v>
      </c>
      <c r="E147" s="53">
        <v>182.2</v>
      </c>
      <c r="F147" s="53">
        <v>2086.5</v>
      </c>
      <c r="G147" s="53">
        <v>131.5</v>
      </c>
      <c r="H147" s="53">
        <v>856.4</v>
      </c>
      <c r="I147" s="53">
        <v>6795.4</v>
      </c>
      <c r="J147" s="53">
        <v>0</v>
      </c>
      <c r="K147" s="53">
        <v>0</v>
      </c>
      <c r="L147" s="53">
        <v>0</v>
      </c>
      <c r="M147" s="53">
        <v>1347.1</v>
      </c>
      <c r="N147" s="53">
        <v>116.8</v>
      </c>
      <c r="O147" s="53">
        <v>131.5</v>
      </c>
      <c r="P147" s="53">
        <v>13.9</v>
      </c>
      <c r="Q147" s="53">
        <v>0</v>
      </c>
      <c r="R147" s="53">
        <v>857.1999999999999</v>
      </c>
      <c r="S147" s="53">
        <v>1328.3000000000002</v>
      </c>
      <c r="T147" s="53">
        <v>157.1</v>
      </c>
      <c r="U147" s="53">
        <v>38.1</v>
      </c>
      <c r="V147" s="53">
        <v>0</v>
      </c>
      <c r="W147" s="53">
        <v>2.5</v>
      </c>
      <c r="X147" s="53">
        <v>30.5</v>
      </c>
      <c r="Y147" s="53">
        <v>21720.8</v>
      </c>
      <c r="Z147" s="54">
        <v>22346.50205761317</v>
      </c>
      <c r="AC147" s="92" t="e">
        <f>#REF!-Y147</f>
        <v>#REF!</v>
      </c>
      <c r="AD147" s="236" t="s">
        <v>153</v>
      </c>
      <c r="AE147" s="237" t="s">
        <v>7</v>
      </c>
      <c r="AF147" s="112">
        <v>81</v>
      </c>
      <c r="AG147" s="238">
        <v>22346.50205761317</v>
      </c>
      <c r="AH147" s="403" t="s">
        <v>247</v>
      </c>
    </row>
    <row r="148" spans="1:34" ht="18.75" customHeight="1">
      <c r="A148" s="28" t="s">
        <v>153</v>
      </c>
      <c r="B148" s="57" t="s">
        <v>14</v>
      </c>
      <c r="C148" s="8"/>
      <c r="D148" s="9"/>
      <c r="E148" s="9"/>
      <c r="F148" s="9"/>
      <c r="G148" s="9"/>
      <c r="H148" s="9"/>
      <c r="I148" s="9"/>
      <c r="J148" s="9"/>
      <c r="K148" s="9"/>
      <c r="L148" s="9"/>
      <c r="M148" s="9"/>
      <c r="N148" s="9"/>
      <c r="O148" s="9"/>
      <c r="P148" s="9"/>
      <c r="Q148" s="9"/>
      <c r="R148" s="9"/>
      <c r="S148" s="9"/>
      <c r="T148" s="9"/>
      <c r="U148" s="9"/>
      <c r="V148" s="9"/>
      <c r="W148" s="9"/>
      <c r="X148" s="9"/>
      <c r="Y148" s="58"/>
      <c r="Z148" s="7">
        <v>0</v>
      </c>
      <c r="AC148" s="92" t="e">
        <f>#REF!-Y148</f>
        <v>#REF!</v>
      </c>
      <c r="AD148" s="258"/>
      <c r="AE148" s="245" t="s">
        <v>14</v>
      </c>
      <c r="AF148" s="118"/>
      <c r="AG148" s="249"/>
      <c r="AH148" s="250">
        <v>0</v>
      </c>
    </row>
    <row r="149" spans="1:34" ht="29.25" customHeight="1">
      <c r="A149" s="28" t="s">
        <v>153</v>
      </c>
      <c r="B149" s="60" t="s">
        <v>3</v>
      </c>
      <c r="C149" s="8">
        <v>2</v>
      </c>
      <c r="D149" s="9">
        <v>394</v>
      </c>
      <c r="E149" s="9">
        <v>11.7</v>
      </c>
      <c r="F149" s="9">
        <v>117.6</v>
      </c>
      <c r="G149" s="9">
        <v>30</v>
      </c>
      <c r="H149" s="9">
        <v>0</v>
      </c>
      <c r="I149" s="9">
        <v>223.3</v>
      </c>
      <c r="J149" s="9">
        <v>0</v>
      </c>
      <c r="K149" s="9">
        <v>0</v>
      </c>
      <c r="L149" s="9">
        <v>0</v>
      </c>
      <c r="M149" s="9">
        <v>61.1</v>
      </c>
      <c r="N149" s="9">
        <v>6.8</v>
      </c>
      <c r="O149" s="9">
        <v>0</v>
      </c>
      <c r="P149" s="9">
        <v>0</v>
      </c>
      <c r="Q149" s="9">
        <v>0</v>
      </c>
      <c r="R149" s="9">
        <v>52.6</v>
      </c>
      <c r="S149" s="9">
        <v>66.2</v>
      </c>
      <c r="T149" s="9">
        <v>0</v>
      </c>
      <c r="U149" s="9">
        <v>0</v>
      </c>
      <c r="V149" s="9">
        <v>0</v>
      </c>
      <c r="W149" s="9">
        <v>0</v>
      </c>
      <c r="X149" s="9">
        <v>0</v>
      </c>
      <c r="Y149" s="58">
        <v>963.3</v>
      </c>
      <c r="Z149" s="7">
        <v>40137.49999999999</v>
      </c>
      <c r="AC149" s="92" t="e">
        <f>#REF!-Y149</f>
        <v>#REF!</v>
      </c>
      <c r="AD149" s="259"/>
      <c r="AE149" s="99" t="s">
        <v>3</v>
      </c>
      <c r="AF149" s="8">
        <v>2</v>
      </c>
      <c r="AG149" s="100">
        <v>40137.49999999999</v>
      </c>
      <c r="AH149" s="100">
        <v>73.47715736040608</v>
      </c>
    </row>
    <row r="150" spans="1:34" ht="30" customHeight="1">
      <c r="A150" s="28" t="s">
        <v>153</v>
      </c>
      <c r="B150" s="60" t="s">
        <v>2</v>
      </c>
      <c r="C150" s="8">
        <v>6</v>
      </c>
      <c r="D150" s="9">
        <v>703.9</v>
      </c>
      <c r="E150" s="9">
        <v>39.4</v>
      </c>
      <c r="F150" s="9">
        <v>315</v>
      </c>
      <c r="G150" s="9">
        <v>54.8</v>
      </c>
      <c r="H150" s="9">
        <v>0</v>
      </c>
      <c r="I150" s="9">
        <v>688.9</v>
      </c>
      <c r="J150" s="9">
        <v>0</v>
      </c>
      <c r="K150" s="9">
        <v>0</v>
      </c>
      <c r="L150" s="9">
        <v>0</v>
      </c>
      <c r="M150" s="9">
        <v>147.3</v>
      </c>
      <c r="N150" s="9">
        <v>23.7</v>
      </c>
      <c r="O150" s="9">
        <v>0</v>
      </c>
      <c r="P150" s="9">
        <v>0</v>
      </c>
      <c r="Q150" s="9">
        <v>0</v>
      </c>
      <c r="R150" s="9">
        <v>89.5</v>
      </c>
      <c r="S150" s="9">
        <v>168.2</v>
      </c>
      <c r="T150" s="9">
        <v>14.4</v>
      </c>
      <c r="U150" s="9">
        <v>0</v>
      </c>
      <c r="V150" s="9">
        <v>0</v>
      </c>
      <c r="W150" s="9">
        <v>0</v>
      </c>
      <c r="X150" s="9">
        <v>0</v>
      </c>
      <c r="Y150" s="58">
        <v>2245.1</v>
      </c>
      <c r="Z150" s="7">
        <v>31181.944444444445</v>
      </c>
      <c r="AC150" s="92" t="e">
        <f>#REF!-Y150</f>
        <v>#REF!</v>
      </c>
      <c r="AD150" s="259"/>
      <c r="AE150" s="99" t="s">
        <v>2</v>
      </c>
      <c r="AF150" s="8">
        <v>6</v>
      </c>
      <c r="AG150" s="100">
        <v>31181.944444444445</v>
      </c>
      <c r="AH150" s="100">
        <v>121.76445517829235</v>
      </c>
    </row>
    <row r="151" spans="1:34" ht="27.75" customHeight="1">
      <c r="A151" s="28" t="s">
        <v>153</v>
      </c>
      <c r="B151" s="60" t="s">
        <v>19</v>
      </c>
      <c r="C151" s="8">
        <v>0</v>
      </c>
      <c r="D151" s="9">
        <v>0</v>
      </c>
      <c r="E151" s="9">
        <v>0</v>
      </c>
      <c r="F151" s="9">
        <v>0</v>
      </c>
      <c r="G151" s="9">
        <v>0</v>
      </c>
      <c r="H151" s="9">
        <v>0</v>
      </c>
      <c r="I151" s="9">
        <v>0</v>
      </c>
      <c r="J151" s="9">
        <v>0</v>
      </c>
      <c r="K151" s="9">
        <v>0</v>
      </c>
      <c r="L151" s="9">
        <v>0</v>
      </c>
      <c r="M151" s="9">
        <v>0</v>
      </c>
      <c r="N151" s="9">
        <v>0</v>
      </c>
      <c r="O151" s="9">
        <v>0</v>
      </c>
      <c r="P151" s="9">
        <v>0</v>
      </c>
      <c r="Q151" s="9">
        <v>0</v>
      </c>
      <c r="R151" s="9">
        <v>0</v>
      </c>
      <c r="S151" s="9">
        <v>0</v>
      </c>
      <c r="T151" s="9">
        <v>0</v>
      </c>
      <c r="U151" s="9">
        <v>0</v>
      </c>
      <c r="V151" s="9">
        <v>0</v>
      </c>
      <c r="W151" s="9">
        <v>0</v>
      </c>
      <c r="X151" s="9">
        <v>0</v>
      </c>
      <c r="Y151" s="58">
        <v>0</v>
      </c>
      <c r="Z151" s="7">
        <v>0</v>
      </c>
      <c r="AC151" s="92" t="e">
        <f>#REF!-Y151</f>
        <v>#REF!</v>
      </c>
      <c r="AD151" s="259"/>
      <c r="AE151" s="99" t="s">
        <v>19</v>
      </c>
      <c r="AF151" s="8">
        <v>0</v>
      </c>
      <c r="AG151" s="100">
        <v>0</v>
      </c>
      <c r="AH151" s="100">
        <v>0</v>
      </c>
    </row>
    <row r="152" spans="1:34" ht="30">
      <c r="A152" s="28" t="s">
        <v>153</v>
      </c>
      <c r="B152" s="61" t="s">
        <v>42</v>
      </c>
      <c r="C152" s="8">
        <v>8</v>
      </c>
      <c r="D152" s="9">
        <v>506.1</v>
      </c>
      <c r="E152" s="9">
        <v>26</v>
      </c>
      <c r="F152" s="9">
        <v>188</v>
      </c>
      <c r="G152" s="9">
        <v>17.9</v>
      </c>
      <c r="H152" s="9">
        <v>0</v>
      </c>
      <c r="I152" s="9">
        <v>808.9</v>
      </c>
      <c r="J152" s="9">
        <v>0</v>
      </c>
      <c r="K152" s="9">
        <v>0</v>
      </c>
      <c r="L152" s="9">
        <v>0</v>
      </c>
      <c r="M152" s="9">
        <v>112.6</v>
      </c>
      <c r="N152" s="9">
        <v>9.1</v>
      </c>
      <c r="O152" s="9">
        <v>0</v>
      </c>
      <c r="P152" s="9">
        <v>0</v>
      </c>
      <c r="Q152" s="9">
        <v>0</v>
      </c>
      <c r="R152" s="9">
        <v>68</v>
      </c>
      <c r="S152" s="9">
        <v>86.9</v>
      </c>
      <c r="T152" s="9">
        <v>32.6</v>
      </c>
      <c r="U152" s="9">
        <v>14.8</v>
      </c>
      <c r="V152" s="9">
        <v>0</v>
      </c>
      <c r="W152" s="9">
        <v>0</v>
      </c>
      <c r="X152" s="9">
        <v>0</v>
      </c>
      <c r="Y152" s="58">
        <v>1870.8999999999999</v>
      </c>
      <c r="Z152" s="7">
        <v>19488.541666666668</v>
      </c>
      <c r="AC152" s="92" t="e">
        <f>#REF!-Y152</f>
        <v>#REF!</v>
      </c>
      <c r="AD152" s="259"/>
      <c r="AE152" s="101" t="s">
        <v>42</v>
      </c>
      <c r="AF152" s="8">
        <v>8</v>
      </c>
      <c r="AG152" s="100">
        <v>19488.541666666668</v>
      </c>
      <c r="AH152" s="100">
        <v>177.00059276822762</v>
      </c>
    </row>
    <row r="153" spans="1:34" ht="27.75" customHeight="1">
      <c r="A153" s="28" t="s">
        <v>153</v>
      </c>
      <c r="B153" s="60" t="s">
        <v>43</v>
      </c>
      <c r="C153" s="8">
        <v>23</v>
      </c>
      <c r="D153" s="9">
        <v>1541</v>
      </c>
      <c r="E153" s="9">
        <v>82.3</v>
      </c>
      <c r="F153" s="9">
        <v>462.6</v>
      </c>
      <c r="G153" s="9">
        <v>0</v>
      </c>
      <c r="H153" s="9">
        <v>0</v>
      </c>
      <c r="I153" s="9">
        <v>2349.9</v>
      </c>
      <c r="J153" s="9">
        <v>0</v>
      </c>
      <c r="K153" s="9">
        <v>0</v>
      </c>
      <c r="L153" s="9">
        <v>0</v>
      </c>
      <c r="M153" s="9">
        <v>315.5</v>
      </c>
      <c r="N153" s="9">
        <v>16.3</v>
      </c>
      <c r="O153" s="9">
        <v>1.8</v>
      </c>
      <c r="P153" s="9">
        <v>0</v>
      </c>
      <c r="Q153" s="9">
        <v>0</v>
      </c>
      <c r="R153" s="9">
        <v>203.4</v>
      </c>
      <c r="S153" s="9">
        <v>321.6</v>
      </c>
      <c r="T153" s="9">
        <v>62.5</v>
      </c>
      <c r="U153" s="9">
        <v>23.3</v>
      </c>
      <c r="V153" s="9">
        <v>0</v>
      </c>
      <c r="W153" s="9">
        <v>0</v>
      </c>
      <c r="X153" s="9">
        <v>5.5</v>
      </c>
      <c r="Y153" s="58">
        <v>5385.700000000001</v>
      </c>
      <c r="Z153" s="7">
        <v>19513.40579710145</v>
      </c>
      <c r="AC153" s="92" t="e">
        <f>#REF!-Y153</f>
        <v>#REF!</v>
      </c>
      <c r="AD153" s="259"/>
      <c r="AE153" s="99" t="s">
        <v>43</v>
      </c>
      <c r="AF153" s="8">
        <v>23</v>
      </c>
      <c r="AG153" s="100">
        <v>19513.40579710145</v>
      </c>
      <c r="AH153" s="100">
        <v>173.36145360155743</v>
      </c>
    </row>
    <row r="154" spans="1:34" ht="17.25" customHeight="1">
      <c r="A154" s="28" t="s">
        <v>153</v>
      </c>
      <c r="B154" s="62" t="s">
        <v>8</v>
      </c>
      <c r="C154" s="8"/>
      <c r="D154" s="9"/>
      <c r="E154" s="9"/>
      <c r="F154" s="9"/>
      <c r="G154" s="9"/>
      <c r="H154" s="9"/>
      <c r="I154" s="9"/>
      <c r="J154" s="9"/>
      <c r="K154" s="9"/>
      <c r="L154" s="9"/>
      <c r="M154" s="9"/>
      <c r="N154" s="9"/>
      <c r="O154" s="9"/>
      <c r="P154" s="9"/>
      <c r="Q154" s="9"/>
      <c r="R154" s="9"/>
      <c r="S154" s="9"/>
      <c r="T154" s="9"/>
      <c r="U154" s="9"/>
      <c r="V154" s="9"/>
      <c r="W154" s="9"/>
      <c r="X154" s="9"/>
      <c r="Y154" s="58">
        <v>0</v>
      </c>
      <c r="Z154" s="7">
        <v>0</v>
      </c>
      <c r="AC154" s="92" t="e">
        <f>#REF!-Y154</f>
        <v>#REF!</v>
      </c>
      <c r="AD154" s="259"/>
      <c r="AE154" s="102" t="s">
        <v>8</v>
      </c>
      <c r="AF154" s="8"/>
      <c r="AG154" s="100">
        <v>0</v>
      </c>
      <c r="AH154" s="100">
        <v>0</v>
      </c>
    </row>
    <row r="155" spans="1:34" ht="21" customHeight="1">
      <c r="A155" s="28" t="s">
        <v>153</v>
      </c>
      <c r="B155" s="63" t="s">
        <v>9</v>
      </c>
      <c r="C155" s="8">
        <v>18</v>
      </c>
      <c r="D155" s="9">
        <v>1164.4</v>
      </c>
      <c r="E155" s="9">
        <v>61.7</v>
      </c>
      <c r="F155" s="9">
        <v>328.4</v>
      </c>
      <c r="G155" s="9">
        <v>0</v>
      </c>
      <c r="H155" s="9">
        <v>0</v>
      </c>
      <c r="I155" s="9">
        <v>1747.8</v>
      </c>
      <c r="J155" s="9">
        <v>0</v>
      </c>
      <c r="K155" s="9">
        <v>0</v>
      </c>
      <c r="L155" s="9">
        <v>0</v>
      </c>
      <c r="M155" s="9">
        <v>238.3</v>
      </c>
      <c r="N155" s="9">
        <v>10.3</v>
      </c>
      <c r="O155" s="9">
        <v>1.6</v>
      </c>
      <c r="P155" s="9">
        <v>0</v>
      </c>
      <c r="Q155" s="9">
        <v>0</v>
      </c>
      <c r="R155" s="9">
        <v>160.7</v>
      </c>
      <c r="S155" s="9">
        <v>229.1</v>
      </c>
      <c r="T155" s="9">
        <v>16.5</v>
      </c>
      <c r="U155" s="9">
        <v>0</v>
      </c>
      <c r="V155" s="9">
        <v>0</v>
      </c>
      <c r="W155" s="9">
        <v>0</v>
      </c>
      <c r="X155" s="9">
        <v>0.9</v>
      </c>
      <c r="Y155" s="58">
        <v>3959.7000000000003</v>
      </c>
      <c r="Z155" s="7">
        <v>18331.944444444445</v>
      </c>
      <c r="AC155" s="92" t="e">
        <f>#REF!-Y155</f>
        <v>#REF!</v>
      </c>
      <c r="AD155" s="259"/>
      <c r="AE155" s="103" t="s">
        <v>9</v>
      </c>
      <c r="AF155" s="8">
        <v>18</v>
      </c>
      <c r="AG155" s="100">
        <v>18331.944444444445</v>
      </c>
      <c r="AH155" s="100">
        <v>169.77842665750597</v>
      </c>
    </row>
    <row r="156" spans="1:34" ht="27.75" customHeight="1">
      <c r="A156" s="28" t="s">
        <v>153</v>
      </c>
      <c r="B156" s="64" t="s">
        <v>44</v>
      </c>
      <c r="C156" s="8">
        <v>8</v>
      </c>
      <c r="D156" s="9">
        <v>411.4</v>
      </c>
      <c r="E156" s="9">
        <v>22.8</v>
      </c>
      <c r="F156" s="9">
        <v>81.2</v>
      </c>
      <c r="G156" s="9">
        <v>28.8</v>
      </c>
      <c r="H156" s="9">
        <v>0</v>
      </c>
      <c r="I156" s="9">
        <v>640</v>
      </c>
      <c r="J156" s="9">
        <v>0</v>
      </c>
      <c r="K156" s="9">
        <v>0</v>
      </c>
      <c r="L156" s="9">
        <v>0</v>
      </c>
      <c r="M156" s="9">
        <v>70</v>
      </c>
      <c r="N156" s="9">
        <v>5</v>
      </c>
      <c r="O156" s="9">
        <v>17.2</v>
      </c>
      <c r="P156" s="9">
        <v>0</v>
      </c>
      <c r="Q156" s="9">
        <v>0</v>
      </c>
      <c r="R156" s="9">
        <v>38.7</v>
      </c>
      <c r="S156" s="9">
        <v>95</v>
      </c>
      <c r="T156" s="9">
        <v>32.7</v>
      </c>
      <c r="U156" s="9">
        <v>0</v>
      </c>
      <c r="V156" s="9">
        <v>0</v>
      </c>
      <c r="W156" s="9">
        <v>0</v>
      </c>
      <c r="X156" s="9">
        <v>5.9</v>
      </c>
      <c r="Y156" s="58">
        <v>1448.7</v>
      </c>
      <c r="Z156" s="7">
        <v>15090.625000000002</v>
      </c>
      <c r="AC156" s="92" t="e">
        <f>#REF!-Y156</f>
        <v>#REF!</v>
      </c>
      <c r="AD156" s="259"/>
      <c r="AE156" s="104" t="s">
        <v>44</v>
      </c>
      <c r="AF156" s="8">
        <v>8</v>
      </c>
      <c r="AG156" s="100">
        <v>15090.625000000002</v>
      </c>
      <c r="AH156" s="100">
        <v>178.65824015556638</v>
      </c>
    </row>
    <row r="157" spans="1:34" ht="18.75" customHeight="1">
      <c r="A157" s="28" t="s">
        <v>153</v>
      </c>
      <c r="B157" s="62" t="s">
        <v>8</v>
      </c>
      <c r="C157" s="8"/>
      <c r="D157" s="9"/>
      <c r="E157" s="9"/>
      <c r="F157" s="9"/>
      <c r="G157" s="9"/>
      <c r="H157" s="9"/>
      <c r="I157" s="9"/>
      <c r="J157" s="9"/>
      <c r="K157" s="9"/>
      <c r="L157" s="9"/>
      <c r="M157" s="9"/>
      <c r="N157" s="9"/>
      <c r="O157" s="9"/>
      <c r="P157" s="9"/>
      <c r="Q157" s="9"/>
      <c r="R157" s="9"/>
      <c r="S157" s="9"/>
      <c r="T157" s="9"/>
      <c r="U157" s="9"/>
      <c r="V157" s="9"/>
      <c r="W157" s="9"/>
      <c r="X157" s="9"/>
      <c r="Y157" s="58">
        <v>0</v>
      </c>
      <c r="Z157" s="7">
        <v>0</v>
      </c>
      <c r="AC157" s="92" t="e">
        <f>#REF!-Y157</f>
        <v>#REF!</v>
      </c>
      <c r="AD157" s="259"/>
      <c r="AE157" s="102" t="s">
        <v>8</v>
      </c>
      <c r="AF157" s="8"/>
      <c r="AG157" s="100">
        <v>0</v>
      </c>
      <c r="AH157" s="100">
        <v>0</v>
      </c>
    </row>
    <row r="158" spans="1:34" ht="18.75" customHeight="1">
      <c r="A158" s="28" t="s">
        <v>153</v>
      </c>
      <c r="B158" s="63" t="s">
        <v>10</v>
      </c>
      <c r="C158" s="8">
        <v>2</v>
      </c>
      <c r="D158" s="9">
        <v>113.5</v>
      </c>
      <c r="E158" s="9">
        <v>3</v>
      </c>
      <c r="F158" s="9">
        <v>10.5</v>
      </c>
      <c r="G158" s="9">
        <v>0</v>
      </c>
      <c r="H158" s="9">
        <v>0</v>
      </c>
      <c r="I158" s="9">
        <v>142.5</v>
      </c>
      <c r="J158" s="9">
        <v>0</v>
      </c>
      <c r="K158" s="9">
        <v>0</v>
      </c>
      <c r="L158" s="9">
        <v>0</v>
      </c>
      <c r="M158" s="9">
        <v>4.8</v>
      </c>
      <c r="N158" s="9">
        <v>0.2</v>
      </c>
      <c r="O158" s="9">
        <v>9.1</v>
      </c>
      <c r="P158" s="9">
        <v>0</v>
      </c>
      <c r="Q158" s="9">
        <v>0</v>
      </c>
      <c r="R158" s="9">
        <v>6.7</v>
      </c>
      <c r="S158" s="9">
        <v>26.1</v>
      </c>
      <c r="T158" s="9">
        <v>25.1</v>
      </c>
      <c r="U158" s="9">
        <v>0</v>
      </c>
      <c r="V158" s="9">
        <v>0</v>
      </c>
      <c r="W158" s="9">
        <v>0</v>
      </c>
      <c r="X158" s="9">
        <v>0</v>
      </c>
      <c r="Y158" s="58">
        <v>341.50000000000006</v>
      </c>
      <c r="Z158" s="7">
        <v>14229.16666666667</v>
      </c>
      <c r="AC158" s="92" t="e">
        <f>#REF!-Y158</f>
        <v>#REF!</v>
      </c>
      <c r="AD158" s="259"/>
      <c r="AE158" s="103" t="s">
        <v>10</v>
      </c>
      <c r="AF158" s="8">
        <v>2</v>
      </c>
      <c r="AG158" s="100">
        <v>14229.16666666667</v>
      </c>
      <c r="AH158" s="100">
        <v>148.5462555066079</v>
      </c>
    </row>
    <row r="159" spans="1:34" ht="30">
      <c r="A159" s="28" t="s">
        <v>153</v>
      </c>
      <c r="B159" s="65" t="s">
        <v>11</v>
      </c>
      <c r="C159" s="8">
        <v>5</v>
      </c>
      <c r="D159" s="9">
        <v>291.5</v>
      </c>
      <c r="E159" s="9">
        <v>0</v>
      </c>
      <c r="F159" s="9">
        <v>83</v>
      </c>
      <c r="G159" s="9">
        <v>0</v>
      </c>
      <c r="H159" s="9">
        <v>420.4</v>
      </c>
      <c r="I159" s="9">
        <v>0</v>
      </c>
      <c r="J159" s="9">
        <v>0</v>
      </c>
      <c r="K159" s="9">
        <v>0</v>
      </c>
      <c r="L159" s="9">
        <v>0</v>
      </c>
      <c r="M159" s="9">
        <v>30.3</v>
      </c>
      <c r="N159" s="9">
        <v>6.6</v>
      </c>
      <c r="O159" s="9">
        <v>0</v>
      </c>
      <c r="P159" s="9">
        <v>0</v>
      </c>
      <c r="Q159" s="9">
        <v>0</v>
      </c>
      <c r="R159" s="9">
        <v>31.3</v>
      </c>
      <c r="S159" s="9">
        <v>68.2</v>
      </c>
      <c r="T159" s="9">
        <v>6.1</v>
      </c>
      <c r="U159" s="9">
        <v>0</v>
      </c>
      <c r="V159" s="9">
        <v>0</v>
      </c>
      <c r="W159" s="9">
        <v>0</v>
      </c>
      <c r="X159" s="9">
        <v>0</v>
      </c>
      <c r="Y159" s="58">
        <v>937.4</v>
      </c>
      <c r="Z159" s="7">
        <v>15623.333333333334</v>
      </c>
      <c r="AC159" s="92" t="e">
        <f>#REF!-Y159</f>
        <v>#REF!</v>
      </c>
      <c r="AD159" s="259"/>
      <c r="AE159" s="10" t="s">
        <v>11</v>
      </c>
      <c r="AF159" s="8">
        <v>5</v>
      </c>
      <c r="AG159" s="100">
        <v>15623.333333333334</v>
      </c>
      <c r="AH159" s="100">
        <v>167.6157804459691</v>
      </c>
    </row>
    <row r="160" spans="1:36" ht="20.25" customHeight="1">
      <c r="A160" s="28" t="s">
        <v>153</v>
      </c>
      <c r="B160" s="65" t="s">
        <v>13</v>
      </c>
      <c r="C160" s="8">
        <v>23</v>
      </c>
      <c r="D160" s="9">
        <v>3561.3</v>
      </c>
      <c r="E160" s="9">
        <v>0</v>
      </c>
      <c r="F160" s="9">
        <v>839.1</v>
      </c>
      <c r="G160" s="9">
        <v>0</v>
      </c>
      <c r="H160" s="9">
        <v>0</v>
      </c>
      <c r="I160" s="9">
        <v>2084.4</v>
      </c>
      <c r="J160" s="9">
        <v>0</v>
      </c>
      <c r="K160" s="9">
        <v>0</v>
      </c>
      <c r="L160" s="9">
        <v>0</v>
      </c>
      <c r="M160" s="9">
        <v>557</v>
      </c>
      <c r="N160" s="9">
        <v>49.3</v>
      </c>
      <c r="O160" s="9">
        <v>0</v>
      </c>
      <c r="P160" s="9">
        <v>0</v>
      </c>
      <c r="Q160" s="9">
        <v>0</v>
      </c>
      <c r="R160" s="9">
        <v>335.9</v>
      </c>
      <c r="S160" s="9">
        <v>522.2</v>
      </c>
      <c r="T160" s="9">
        <v>8.8</v>
      </c>
      <c r="U160" s="9">
        <v>0</v>
      </c>
      <c r="V160" s="9">
        <v>0</v>
      </c>
      <c r="W160" s="9">
        <v>0</v>
      </c>
      <c r="X160" s="9">
        <v>4.6</v>
      </c>
      <c r="Y160" s="58">
        <v>7962.600000000001</v>
      </c>
      <c r="Z160" s="7">
        <v>28850.000000000004</v>
      </c>
      <c r="AC160" s="92" t="e">
        <f>#REF!-Y160</f>
        <v>#REF!</v>
      </c>
      <c r="AD160" s="259"/>
      <c r="AE160" s="10" t="s">
        <v>13</v>
      </c>
      <c r="AF160" s="8">
        <v>23</v>
      </c>
      <c r="AG160" s="100">
        <v>28850.000000000004</v>
      </c>
      <c r="AH160" s="100">
        <v>73.19237357144863</v>
      </c>
      <c r="AJ160" s="413"/>
    </row>
    <row r="161" spans="1:34" ht="21" customHeight="1">
      <c r="A161" s="28" t="s">
        <v>153</v>
      </c>
      <c r="B161" s="62" t="s">
        <v>8</v>
      </c>
      <c r="C161" s="8"/>
      <c r="D161" s="9"/>
      <c r="E161" s="9"/>
      <c r="F161" s="9"/>
      <c r="G161" s="9"/>
      <c r="H161" s="9"/>
      <c r="I161" s="9"/>
      <c r="J161" s="9"/>
      <c r="K161" s="9"/>
      <c r="L161" s="9"/>
      <c r="M161" s="9"/>
      <c r="N161" s="9"/>
      <c r="O161" s="9"/>
      <c r="P161" s="9"/>
      <c r="Q161" s="9"/>
      <c r="R161" s="9"/>
      <c r="S161" s="9"/>
      <c r="T161" s="9"/>
      <c r="U161" s="9"/>
      <c r="V161" s="9"/>
      <c r="W161" s="9"/>
      <c r="X161" s="9"/>
      <c r="Y161" s="58">
        <v>0</v>
      </c>
      <c r="Z161" s="7">
        <v>0</v>
      </c>
      <c r="AC161" s="92" t="e">
        <f>#REF!-Y161</f>
        <v>#REF!</v>
      </c>
      <c r="AD161" s="259"/>
      <c r="AE161" s="102" t="s">
        <v>8</v>
      </c>
      <c r="AF161" s="8"/>
      <c r="AG161" s="100">
        <v>0</v>
      </c>
      <c r="AH161" s="100">
        <v>0</v>
      </c>
    </row>
    <row r="162" spans="1:34" ht="22.5" customHeight="1">
      <c r="A162" s="28" t="s">
        <v>153</v>
      </c>
      <c r="B162" s="63" t="s">
        <v>12</v>
      </c>
      <c r="C162" s="8">
        <v>23</v>
      </c>
      <c r="D162" s="9">
        <v>3561.3</v>
      </c>
      <c r="E162" s="9">
        <v>0</v>
      </c>
      <c r="F162" s="9">
        <v>839.1</v>
      </c>
      <c r="G162" s="9">
        <v>0</v>
      </c>
      <c r="H162" s="9">
        <v>0</v>
      </c>
      <c r="I162" s="9">
        <v>2084.4</v>
      </c>
      <c r="J162" s="9">
        <v>0</v>
      </c>
      <c r="K162" s="9">
        <v>0</v>
      </c>
      <c r="L162" s="9">
        <v>0</v>
      </c>
      <c r="M162" s="9">
        <v>557</v>
      </c>
      <c r="N162" s="9">
        <v>49.3</v>
      </c>
      <c r="O162" s="9">
        <v>0</v>
      </c>
      <c r="P162" s="9">
        <v>0</v>
      </c>
      <c r="Q162" s="9">
        <v>0</v>
      </c>
      <c r="R162" s="9">
        <v>335.9</v>
      </c>
      <c r="S162" s="9">
        <v>522.2</v>
      </c>
      <c r="T162" s="9">
        <v>8.8</v>
      </c>
      <c r="U162" s="9">
        <v>0</v>
      </c>
      <c r="V162" s="9">
        <v>0</v>
      </c>
      <c r="W162" s="9">
        <v>0</v>
      </c>
      <c r="X162" s="9">
        <v>4.6</v>
      </c>
      <c r="Y162" s="58">
        <v>7962.600000000001</v>
      </c>
      <c r="Z162" s="7">
        <v>28850.000000000004</v>
      </c>
      <c r="AC162" s="92" t="e">
        <f>#REF!-Y162</f>
        <v>#REF!</v>
      </c>
      <c r="AD162" s="259"/>
      <c r="AE162" s="103" t="s">
        <v>12</v>
      </c>
      <c r="AF162" s="8">
        <v>23</v>
      </c>
      <c r="AG162" s="100">
        <v>28850.000000000004</v>
      </c>
      <c r="AH162" s="100">
        <v>73.19237357144863</v>
      </c>
    </row>
    <row r="163" spans="1:34" ht="21.75" customHeight="1" thickBot="1">
      <c r="A163" s="28" t="s">
        <v>153</v>
      </c>
      <c r="B163" s="64" t="s">
        <v>41</v>
      </c>
      <c r="C163" s="8">
        <v>6</v>
      </c>
      <c r="D163" s="9">
        <v>236.6</v>
      </c>
      <c r="E163" s="9">
        <v>0</v>
      </c>
      <c r="F163" s="9">
        <v>0</v>
      </c>
      <c r="G163" s="9">
        <v>0</v>
      </c>
      <c r="H163" s="9">
        <v>436</v>
      </c>
      <c r="I163" s="9">
        <v>0</v>
      </c>
      <c r="J163" s="9">
        <v>0</v>
      </c>
      <c r="K163" s="9">
        <v>0</v>
      </c>
      <c r="L163" s="9">
        <v>0</v>
      </c>
      <c r="M163" s="9">
        <v>53.3</v>
      </c>
      <c r="N163" s="9">
        <v>0</v>
      </c>
      <c r="O163" s="9">
        <v>112.5</v>
      </c>
      <c r="P163" s="9">
        <v>13.9</v>
      </c>
      <c r="Q163" s="9">
        <v>0</v>
      </c>
      <c r="R163" s="9">
        <v>37.8</v>
      </c>
      <c r="S163" s="9">
        <v>0</v>
      </c>
      <c r="T163" s="9">
        <v>0</v>
      </c>
      <c r="U163" s="9">
        <v>0</v>
      </c>
      <c r="V163" s="9">
        <v>0</v>
      </c>
      <c r="W163" s="9">
        <v>2.5</v>
      </c>
      <c r="X163" s="9">
        <v>14.5</v>
      </c>
      <c r="Y163" s="58">
        <v>907.0999999999999</v>
      </c>
      <c r="Z163" s="7">
        <v>12598.61111111111</v>
      </c>
      <c r="AC163" s="92" t="e">
        <f>#REF!-Y163</f>
        <v>#REF!</v>
      </c>
      <c r="AD163" s="259"/>
      <c r="AE163" s="104" t="s">
        <v>41</v>
      </c>
      <c r="AF163" s="11">
        <v>6</v>
      </c>
      <c r="AG163" s="100">
        <v>12598.61111111111</v>
      </c>
      <c r="AH163" s="100">
        <v>184.27726120033813</v>
      </c>
    </row>
    <row r="164" spans="1:34" ht="57" customHeight="1" thickBot="1">
      <c r="A164" s="28"/>
      <c r="B164" s="64"/>
      <c r="C164" s="8"/>
      <c r="D164" s="9"/>
      <c r="E164" s="9"/>
      <c r="F164" s="9"/>
      <c r="G164" s="9"/>
      <c r="H164" s="9"/>
      <c r="I164" s="9"/>
      <c r="J164" s="9"/>
      <c r="K164" s="9"/>
      <c r="L164" s="9"/>
      <c r="M164" s="9"/>
      <c r="N164" s="9"/>
      <c r="O164" s="9"/>
      <c r="P164" s="9"/>
      <c r="Q164" s="9"/>
      <c r="R164" s="9"/>
      <c r="S164" s="9"/>
      <c r="T164" s="9"/>
      <c r="U164" s="9"/>
      <c r="V164" s="9"/>
      <c r="W164" s="9"/>
      <c r="X164" s="9"/>
      <c r="Y164" s="58"/>
      <c r="Z164" s="7"/>
      <c r="AC164" s="92"/>
      <c r="AD164" s="438" t="s">
        <v>252</v>
      </c>
      <c r="AE164" s="439"/>
      <c r="AF164" s="439"/>
      <c r="AG164" s="439"/>
      <c r="AH164" s="440"/>
    </row>
    <row r="165" spans="1:34" ht="40.5" customHeight="1" thickBot="1">
      <c r="A165" s="30" t="s">
        <v>154</v>
      </c>
      <c r="B165" s="17" t="s">
        <v>7</v>
      </c>
      <c r="C165" s="51">
        <v>13</v>
      </c>
      <c r="D165" s="53">
        <v>1416</v>
      </c>
      <c r="E165" s="53">
        <v>56.8</v>
      </c>
      <c r="F165" s="53">
        <v>515.6</v>
      </c>
      <c r="G165" s="53">
        <v>0</v>
      </c>
      <c r="H165" s="53">
        <v>366.1</v>
      </c>
      <c r="I165" s="53">
        <v>564.8</v>
      </c>
      <c r="J165" s="53">
        <v>0</v>
      </c>
      <c r="K165" s="53">
        <v>0</v>
      </c>
      <c r="L165" s="53">
        <v>67.2</v>
      </c>
      <c r="M165" s="53">
        <v>58.5</v>
      </c>
      <c r="N165" s="53">
        <v>0</v>
      </c>
      <c r="O165" s="53">
        <v>0</v>
      </c>
      <c r="P165" s="53">
        <v>0</v>
      </c>
      <c r="Q165" s="53">
        <v>0</v>
      </c>
      <c r="R165" s="53">
        <v>222.44</v>
      </c>
      <c r="S165" s="53">
        <v>237.10000000000002</v>
      </c>
      <c r="T165" s="53">
        <v>92.69999999999999</v>
      </c>
      <c r="U165" s="53">
        <v>0</v>
      </c>
      <c r="V165" s="53">
        <v>0</v>
      </c>
      <c r="W165" s="53">
        <v>0</v>
      </c>
      <c r="X165" s="53">
        <v>6.7</v>
      </c>
      <c r="Y165" s="53">
        <v>3603.94</v>
      </c>
      <c r="Z165" s="54">
        <v>23102.17948717949</v>
      </c>
      <c r="AC165" s="92" t="e">
        <f>#REF!-Y165</f>
        <v>#REF!</v>
      </c>
      <c r="AD165" s="236" t="s">
        <v>154</v>
      </c>
      <c r="AE165" s="237" t="s">
        <v>7</v>
      </c>
      <c r="AF165" s="112">
        <v>13</v>
      </c>
      <c r="AG165" s="238">
        <v>23102.17948717949</v>
      </c>
      <c r="AH165" s="238">
        <v>61</v>
      </c>
    </row>
    <row r="166" spans="1:34" ht="15">
      <c r="A166" s="30" t="s">
        <v>154</v>
      </c>
      <c r="B166" s="57" t="s">
        <v>14</v>
      </c>
      <c r="C166" s="8"/>
      <c r="D166" s="9"/>
      <c r="E166" s="9"/>
      <c r="F166" s="9"/>
      <c r="G166" s="9"/>
      <c r="H166" s="9"/>
      <c r="I166" s="9"/>
      <c r="J166" s="9"/>
      <c r="K166" s="9"/>
      <c r="L166" s="9"/>
      <c r="M166" s="9"/>
      <c r="N166" s="9"/>
      <c r="O166" s="9"/>
      <c r="P166" s="9"/>
      <c r="Q166" s="9"/>
      <c r="R166" s="9"/>
      <c r="S166" s="9"/>
      <c r="T166" s="9"/>
      <c r="U166" s="9"/>
      <c r="V166" s="9"/>
      <c r="W166" s="9"/>
      <c r="X166" s="9"/>
      <c r="Y166" s="58"/>
      <c r="Z166" s="7">
        <v>0</v>
      </c>
      <c r="AC166" s="92" t="e">
        <f>#REF!-Y166</f>
        <v>#REF!</v>
      </c>
      <c r="AD166" s="262"/>
      <c r="AE166" s="245" t="s">
        <v>14</v>
      </c>
      <c r="AF166" s="118"/>
      <c r="AG166" s="249"/>
      <c r="AH166" s="250">
        <v>0</v>
      </c>
    </row>
    <row r="167" spans="1:34" ht="27.75" customHeight="1">
      <c r="A167" s="30" t="s">
        <v>154</v>
      </c>
      <c r="B167" s="60" t="s">
        <v>3</v>
      </c>
      <c r="C167" s="8">
        <v>3</v>
      </c>
      <c r="D167" s="9">
        <v>593.8</v>
      </c>
      <c r="E167" s="9">
        <v>23</v>
      </c>
      <c r="F167" s="9">
        <v>296.9</v>
      </c>
      <c r="G167" s="9">
        <v>0</v>
      </c>
      <c r="H167" s="9">
        <v>135.1</v>
      </c>
      <c r="I167" s="9">
        <v>101.5</v>
      </c>
      <c r="J167" s="9">
        <v>0</v>
      </c>
      <c r="K167" s="9">
        <v>0</v>
      </c>
      <c r="L167" s="9">
        <v>0</v>
      </c>
      <c r="M167" s="9">
        <v>26</v>
      </c>
      <c r="N167" s="9">
        <v>0</v>
      </c>
      <c r="O167" s="9">
        <v>0</v>
      </c>
      <c r="P167" s="9">
        <v>0</v>
      </c>
      <c r="Q167" s="9">
        <v>0</v>
      </c>
      <c r="R167" s="9">
        <v>99.2</v>
      </c>
      <c r="S167" s="9">
        <v>100.4</v>
      </c>
      <c r="T167" s="9">
        <v>0</v>
      </c>
      <c r="U167" s="9">
        <v>0</v>
      </c>
      <c r="V167" s="9">
        <v>0</v>
      </c>
      <c r="W167" s="9">
        <v>0</v>
      </c>
      <c r="X167" s="9">
        <v>6.7</v>
      </c>
      <c r="Y167" s="58">
        <v>1382.6000000000001</v>
      </c>
      <c r="Z167" s="7">
        <v>38405.55555555556</v>
      </c>
      <c r="AC167" s="92" t="e">
        <f>#REF!-Y167</f>
        <v>#REF!</v>
      </c>
      <c r="AD167" s="261"/>
      <c r="AE167" s="99" t="s">
        <v>3</v>
      </c>
      <c r="AF167" s="8">
        <v>3</v>
      </c>
      <c r="AG167" s="100">
        <v>38405.55555555556</v>
      </c>
      <c r="AH167" s="100">
        <v>60</v>
      </c>
    </row>
    <row r="168" spans="1:34" ht="27.75" customHeight="1">
      <c r="A168" s="30" t="s">
        <v>154</v>
      </c>
      <c r="B168" s="60" t="s">
        <v>2</v>
      </c>
      <c r="C168" s="8">
        <v>1</v>
      </c>
      <c r="D168" s="9">
        <v>134.1</v>
      </c>
      <c r="E168" s="9">
        <v>7.2</v>
      </c>
      <c r="F168" s="9">
        <v>54.1</v>
      </c>
      <c r="G168" s="9">
        <v>0</v>
      </c>
      <c r="H168" s="9">
        <v>27.9</v>
      </c>
      <c r="I168" s="9">
        <v>141.7</v>
      </c>
      <c r="J168" s="9">
        <v>0</v>
      </c>
      <c r="K168" s="9">
        <v>0</v>
      </c>
      <c r="L168" s="9">
        <v>0</v>
      </c>
      <c r="M168" s="9">
        <v>2.8</v>
      </c>
      <c r="N168" s="9">
        <v>0</v>
      </c>
      <c r="O168" s="9">
        <v>0</v>
      </c>
      <c r="P168" s="9">
        <v>0</v>
      </c>
      <c r="Q168" s="9">
        <v>0</v>
      </c>
      <c r="R168" s="9">
        <v>28.3</v>
      </c>
      <c r="S168" s="9">
        <v>28.8</v>
      </c>
      <c r="T168" s="9">
        <v>16.8</v>
      </c>
      <c r="U168" s="9">
        <v>0</v>
      </c>
      <c r="V168" s="9">
        <v>0</v>
      </c>
      <c r="W168" s="9">
        <v>0</v>
      </c>
      <c r="X168" s="9">
        <v>0</v>
      </c>
      <c r="Y168" s="58">
        <v>441.70000000000005</v>
      </c>
      <c r="Z168" s="7">
        <v>36808.333333333336</v>
      </c>
      <c r="AC168" s="92" t="e">
        <f>#REF!-Y168</f>
        <v>#REF!</v>
      </c>
      <c r="AD168" s="261"/>
      <c r="AE168" s="99" t="s">
        <v>2</v>
      </c>
      <c r="AF168" s="8">
        <v>1</v>
      </c>
      <c r="AG168" s="100">
        <v>36808.333333333336</v>
      </c>
      <c r="AH168" s="100">
        <v>55</v>
      </c>
    </row>
    <row r="169" spans="1:34" ht="27.75" customHeight="1">
      <c r="A169" s="30" t="s">
        <v>154</v>
      </c>
      <c r="B169" s="60" t="s">
        <v>19</v>
      </c>
      <c r="C169" s="8">
        <v>0</v>
      </c>
      <c r="D169" s="9">
        <v>0</v>
      </c>
      <c r="E169" s="9">
        <v>0</v>
      </c>
      <c r="F169" s="9">
        <v>0</v>
      </c>
      <c r="G169" s="9">
        <v>0</v>
      </c>
      <c r="H169" s="9">
        <v>0</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58">
        <v>0</v>
      </c>
      <c r="Z169" s="7">
        <v>0</v>
      </c>
      <c r="AC169" s="92" t="e">
        <f>#REF!-Y169</f>
        <v>#REF!</v>
      </c>
      <c r="AD169" s="261"/>
      <c r="AE169" s="99" t="s">
        <v>19</v>
      </c>
      <c r="AF169" s="8">
        <v>0</v>
      </c>
      <c r="AG169" s="100">
        <v>0</v>
      </c>
      <c r="AH169" s="100">
        <v>0</v>
      </c>
    </row>
    <row r="170" spans="1:34" ht="28.5">
      <c r="A170" s="30" t="s">
        <v>154</v>
      </c>
      <c r="B170" s="61" t="s">
        <v>42</v>
      </c>
      <c r="C170" s="8">
        <v>7</v>
      </c>
      <c r="D170" s="9">
        <v>540.6</v>
      </c>
      <c r="E170" s="9">
        <v>26.6</v>
      </c>
      <c r="F170" s="9">
        <v>131.4</v>
      </c>
      <c r="G170" s="9">
        <v>0</v>
      </c>
      <c r="H170" s="9">
        <v>109.6</v>
      </c>
      <c r="I170" s="9">
        <v>301.3</v>
      </c>
      <c r="J170" s="9">
        <v>0</v>
      </c>
      <c r="K170" s="9">
        <v>0</v>
      </c>
      <c r="L170" s="9">
        <v>67.2</v>
      </c>
      <c r="M170" s="9">
        <v>20.2</v>
      </c>
      <c r="N170" s="9">
        <v>0</v>
      </c>
      <c r="O170" s="9">
        <v>0</v>
      </c>
      <c r="P170" s="9">
        <v>0</v>
      </c>
      <c r="Q170" s="9">
        <v>0</v>
      </c>
      <c r="R170" s="9">
        <v>76.74</v>
      </c>
      <c r="S170" s="9">
        <v>86.2</v>
      </c>
      <c r="T170" s="9">
        <v>38.5</v>
      </c>
      <c r="U170" s="9">
        <v>0</v>
      </c>
      <c r="V170" s="9">
        <v>0</v>
      </c>
      <c r="W170" s="9">
        <v>0</v>
      </c>
      <c r="X170" s="9">
        <v>0</v>
      </c>
      <c r="Y170" s="58">
        <v>1398.3400000000001</v>
      </c>
      <c r="Z170" s="7">
        <v>16646.904761904763</v>
      </c>
      <c r="AC170" s="92" t="e">
        <f>#REF!-Y170</f>
        <v>#REF!</v>
      </c>
      <c r="AD170" s="261"/>
      <c r="AE170" s="101" t="s">
        <v>42</v>
      </c>
      <c r="AF170" s="8">
        <v>7</v>
      </c>
      <c r="AG170" s="100">
        <v>16646.904761904763</v>
      </c>
      <c r="AH170" s="100">
        <v>70</v>
      </c>
    </row>
    <row r="171" spans="1:34" ht="31.5" customHeight="1">
      <c r="A171" s="30" t="s">
        <v>154</v>
      </c>
      <c r="B171" s="60" t="s">
        <v>43</v>
      </c>
      <c r="C171" s="8">
        <v>0</v>
      </c>
      <c r="D171" s="9">
        <v>0</v>
      </c>
      <c r="E171" s="9">
        <v>0</v>
      </c>
      <c r="F171" s="9">
        <v>0</v>
      </c>
      <c r="G171" s="9">
        <v>0</v>
      </c>
      <c r="H171" s="9">
        <v>0</v>
      </c>
      <c r="I171" s="9">
        <v>0</v>
      </c>
      <c r="J171" s="9">
        <v>0</v>
      </c>
      <c r="K171" s="9">
        <v>0</v>
      </c>
      <c r="L171" s="9">
        <v>0</v>
      </c>
      <c r="M171" s="9">
        <v>0</v>
      </c>
      <c r="N171" s="9">
        <v>0</v>
      </c>
      <c r="O171" s="9">
        <v>0</v>
      </c>
      <c r="P171" s="9">
        <v>0</v>
      </c>
      <c r="Q171" s="9">
        <v>0</v>
      </c>
      <c r="R171" s="9">
        <v>0</v>
      </c>
      <c r="S171" s="9">
        <v>0</v>
      </c>
      <c r="T171" s="9">
        <v>6.4</v>
      </c>
      <c r="U171" s="9">
        <v>0</v>
      </c>
      <c r="V171" s="9">
        <v>0</v>
      </c>
      <c r="W171" s="9">
        <v>0</v>
      </c>
      <c r="X171" s="9">
        <v>0</v>
      </c>
      <c r="Y171" s="58">
        <v>6.4</v>
      </c>
      <c r="Z171" s="7">
        <v>0</v>
      </c>
      <c r="AC171" s="92" t="e">
        <f>#REF!-Y171</f>
        <v>#REF!</v>
      </c>
      <c r="AD171" s="261"/>
      <c r="AE171" s="99" t="s">
        <v>43</v>
      </c>
      <c r="AF171" s="8">
        <v>0</v>
      </c>
      <c r="AG171" s="100">
        <v>0</v>
      </c>
      <c r="AH171" s="100">
        <v>0</v>
      </c>
    </row>
    <row r="172" spans="1:34" ht="15">
      <c r="A172" s="30" t="s">
        <v>154</v>
      </c>
      <c r="B172" s="62" t="s">
        <v>8</v>
      </c>
      <c r="C172" s="8"/>
      <c r="D172" s="9"/>
      <c r="E172" s="9"/>
      <c r="F172" s="9"/>
      <c r="G172" s="9"/>
      <c r="H172" s="9"/>
      <c r="I172" s="9"/>
      <c r="J172" s="9"/>
      <c r="K172" s="9"/>
      <c r="L172" s="9"/>
      <c r="M172" s="9"/>
      <c r="N172" s="9"/>
      <c r="O172" s="9"/>
      <c r="P172" s="9"/>
      <c r="Q172" s="9"/>
      <c r="R172" s="9"/>
      <c r="S172" s="9"/>
      <c r="T172" s="9"/>
      <c r="U172" s="9"/>
      <c r="V172" s="9"/>
      <c r="W172" s="9"/>
      <c r="X172" s="9"/>
      <c r="Y172" s="58">
        <v>0</v>
      </c>
      <c r="Z172" s="7">
        <v>0</v>
      </c>
      <c r="AC172" s="92" t="e">
        <f>#REF!-Y172</f>
        <v>#REF!</v>
      </c>
      <c r="AD172" s="261"/>
      <c r="AE172" s="102" t="s">
        <v>8</v>
      </c>
      <c r="AF172" s="8"/>
      <c r="AG172" s="100">
        <v>0</v>
      </c>
      <c r="AH172" s="100">
        <v>0</v>
      </c>
    </row>
    <row r="173" spans="1:34" ht="15">
      <c r="A173" s="30" t="s">
        <v>154</v>
      </c>
      <c r="B173" s="63" t="s">
        <v>9</v>
      </c>
      <c r="C173" s="8">
        <v>0</v>
      </c>
      <c r="D173" s="9">
        <v>0</v>
      </c>
      <c r="E173" s="9">
        <v>0</v>
      </c>
      <c r="F173" s="9">
        <v>0</v>
      </c>
      <c r="G173" s="9">
        <v>0</v>
      </c>
      <c r="H173" s="9">
        <v>0</v>
      </c>
      <c r="I173" s="9">
        <v>0</v>
      </c>
      <c r="J173" s="9">
        <v>0</v>
      </c>
      <c r="K173" s="9">
        <v>0</v>
      </c>
      <c r="L173" s="9">
        <v>0</v>
      </c>
      <c r="M173" s="9">
        <v>0</v>
      </c>
      <c r="N173" s="9">
        <v>0</v>
      </c>
      <c r="O173" s="9">
        <v>0</v>
      </c>
      <c r="P173" s="9">
        <v>0</v>
      </c>
      <c r="Q173" s="9">
        <v>0</v>
      </c>
      <c r="R173" s="9">
        <v>0</v>
      </c>
      <c r="S173" s="9">
        <v>0</v>
      </c>
      <c r="T173" s="9">
        <v>6.4</v>
      </c>
      <c r="U173" s="9">
        <v>0</v>
      </c>
      <c r="V173" s="9">
        <v>0</v>
      </c>
      <c r="W173" s="9">
        <v>0</v>
      </c>
      <c r="X173" s="9">
        <v>0</v>
      </c>
      <c r="Y173" s="58">
        <v>6.4</v>
      </c>
      <c r="Z173" s="7">
        <v>0</v>
      </c>
      <c r="AC173" s="92" t="e">
        <f>#REF!-Y173</f>
        <v>#REF!</v>
      </c>
      <c r="AD173" s="261"/>
      <c r="AE173" s="103" t="s">
        <v>9</v>
      </c>
      <c r="AF173" s="8">
        <v>0</v>
      </c>
      <c r="AG173" s="100">
        <v>0</v>
      </c>
      <c r="AH173" s="100">
        <v>0</v>
      </c>
    </row>
    <row r="174" spans="1:34" ht="30" customHeight="1">
      <c r="A174" s="30" t="s">
        <v>154</v>
      </c>
      <c r="B174" s="64" t="s">
        <v>44</v>
      </c>
      <c r="C174" s="8">
        <v>0</v>
      </c>
      <c r="D174" s="9">
        <v>0</v>
      </c>
      <c r="E174" s="9">
        <v>0</v>
      </c>
      <c r="F174" s="9">
        <v>0</v>
      </c>
      <c r="G174" s="9">
        <v>0</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58">
        <v>0</v>
      </c>
      <c r="Z174" s="7">
        <v>0</v>
      </c>
      <c r="AC174" s="92" t="e">
        <f>#REF!-Y174</f>
        <v>#REF!</v>
      </c>
      <c r="AD174" s="261"/>
      <c r="AE174" s="104" t="s">
        <v>44</v>
      </c>
      <c r="AF174" s="8">
        <v>0</v>
      </c>
      <c r="AG174" s="100">
        <v>0</v>
      </c>
      <c r="AH174" s="100">
        <v>0</v>
      </c>
    </row>
    <row r="175" spans="1:34" ht="15">
      <c r="A175" s="30" t="s">
        <v>154</v>
      </c>
      <c r="B175" s="62" t="s">
        <v>8</v>
      </c>
      <c r="C175" s="8"/>
      <c r="D175" s="9"/>
      <c r="E175" s="9"/>
      <c r="F175" s="9"/>
      <c r="G175" s="9"/>
      <c r="H175" s="9"/>
      <c r="I175" s="9"/>
      <c r="J175" s="9"/>
      <c r="K175" s="9"/>
      <c r="L175" s="9"/>
      <c r="M175" s="9"/>
      <c r="N175" s="9"/>
      <c r="O175" s="9"/>
      <c r="P175" s="9"/>
      <c r="Q175" s="9"/>
      <c r="R175" s="9"/>
      <c r="S175" s="9"/>
      <c r="T175" s="9"/>
      <c r="U175" s="9"/>
      <c r="V175" s="9"/>
      <c r="W175" s="9"/>
      <c r="X175" s="9"/>
      <c r="Y175" s="58">
        <v>0</v>
      </c>
      <c r="Z175" s="7">
        <v>0</v>
      </c>
      <c r="AC175" s="92" t="e">
        <f>#REF!-Y175</f>
        <v>#REF!</v>
      </c>
      <c r="AD175" s="261"/>
      <c r="AE175" s="102" t="s">
        <v>8</v>
      </c>
      <c r="AF175" s="8"/>
      <c r="AG175" s="100">
        <v>0</v>
      </c>
      <c r="AH175" s="100">
        <v>0</v>
      </c>
    </row>
    <row r="176" spans="1:34" ht="15">
      <c r="A176" s="30" t="s">
        <v>154</v>
      </c>
      <c r="B176" s="63" t="s">
        <v>10</v>
      </c>
      <c r="C176" s="8">
        <v>0</v>
      </c>
      <c r="D176" s="9">
        <v>0</v>
      </c>
      <c r="E176" s="9">
        <v>0</v>
      </c>
      <c r="F176" s="9">
        <v>0</v>
      </c>
      <c r="G176" s="9">
        <v>0</v>
      </c>
      <c r="H176" s="9">
        <v>0</v>
      </c>
      <c r="I176" s="9">
        <v>0</v>
      </c>
      <c r="J176" s="9">
        <v>0</v>
      </c>
      <c r="K176" s="9">
        <v>0</v>
      </c>
      <c r="L176" s="9">
        <v>0</v>
      </c>
      <c r="M176" s="9">
        <v>0</v>
      </c>
      <c r="N176" s="9">
        <v>0</v>
      </c>
      <c r="O176" s="9">
        <v>0</v>
      </c>
      <c r="P176" s="9">
        <v>0</v>
      </c>
      <c r="Q176" s="9">
        <v>0</v>
      </c>
      <c r="R176" s="9">
        <v>0</v>
      </c>
      <c r="S176" s="9">
        <v>0</v>
      </c>
      <c r="T176" s="9">
        <v>0</v>
      </c>
      <c r="U176" s="9">
        <v>0</v>
      </c>
      <c r="V176" s="9">
        <v>0</v>
      </c>
      <c r="W176" s="9">
        <v>0</v>
      </c>
      <c r="X176" s="9">
        <v>0</v>
      </c>
      <c r="Y176" s="58">
        <v>0</v>
      </c>
      <c r="Z176" s="7">
        <v>0</v>
      </c>
      <c r="AC176" s="92" t="e">
        <f>#REF!-Y176</f>
        <v>#REF!</v>
      </c>
      <c r="AD176" s="261"/>
      <c r="AE176" s="103" t="s">
        <v>10</v>
      </c>
      <c r="AF176" s="8">
        <v>0</v>
      </c>
      <c r="AG176" s="100">
        <v>0</v>
      </c>
      <c r="AH176" s="100">
        <v>0</v>
      </c>
    </row>
    <row r="177" spans="1:34" ht="28.5">
      <c r="A177" s="30" t="s">
        <v>154</v>
      </c>
      <c r="B177" s="65" t="s">
        <v>11</v>
      </c>
      <c r="C177" s="8">
        <v>2</v>
      </c>
      <c r="D177" s="9">
        <v>147.5</v>
      </c>
      <c r="E177" s="9">
        <v>0</v>
      </c>
      <c r="F177" s="9">
        <v>33.2</v>
      </c>
      <c r="G177" s="9">
        <v>0</v>
      </c>
      <c r="H177" s="9">
        <v>93.5</v>
      </c>
      <c r="I177" s="9">
        <v>20.3</v>
      </c>
      <c r="J177" s="9">
        <v>0</v>
      </c>
      <c r="K177" s="9">
        <v>0</v>
      </c>
      <c r="L177" s="9">
        <v>0</v>
      </c>
      <c r="M177" s="9">
        <v>9.5</v>
      </c>
      <c r="N177" s="9">
        <v>0</v>
      </c>
      <c r="O177" s="9">
        <v>0</v>
      </c>
      <c r="P177" s="9">
        <v>0</v>
      </c>
      <c r="Q177" s="9">
        <v>0</v>
      </c>
      <c r="R177" s="9">
        <v>18.2</v>
      </c>
      <c r="S177" s="9">
        <v>21.7</v>
      </c>
      <c r="T177" s="9">
        <v>6.9</v>
      </c>
      <c r="U177" s="9">
        <v>0</v>
      </c>
      <c r="V177" s="9">
        <v>0</v>
      </c>
      <c r="W177" s="9">
        <v>0</v>
      </c>
      <c r="X177" s="9">
        <v>0</v>
      </c>
      <c r="Y177" s="58">
        <v>350.79999999999995</v>
      </c>
      <c r="Z177" s="7">
        <v>14616.666666666666</v>
      </c>
      <c r="AC177" s="92" t="e">
        <f>#REF!-Y177</f>
        <v>#REF!</v>
      </c>
      <c r="AD177" s="261"/>
      <c r="AE177" s="10" t="s">
        <v>11</v>
      </c>
      <c r="AF177" s="8">
        <v>2</v>
      </c>
      <c r="AG177" s="100">
        <v>14616.666666666666</v>
      </c>
      <c r="AH177" s="100">
        <v>70</v>
      </c>
    </row>
    <row r="178" spans="1:34" ht="15.75" customHeight="1">
      <c r="A178" s="30" t="s">
        <v>154</v>
      </c>
      <c r="B178" s="65" t="s">
        <v>13</v>
      </c>
      <c r="C178" s="8">
        <v>0</v>
      </c>
      <c r="D178" s="9">
        <v>0</v>
      </c>
      <c r="E178" s="9">
        <v>0</v>
      </c>
      <c r="F178" s="9">
        <v>0</v>
      </c>
      <c r="G178" s="9">
        <v>0</v>
      </c>
      <c r="H178" s="9">
        <v>0</v>
      </c>
      <c r="I178" s="9">
        <v>0</v>
      </c>
      <c r="J178" s="9">
        <v>0</v>
      </c>
      <c r="K178" s="9">
        <v>0</v>
      </c>
      <c r="L178" s="9">
        <v>0</v>
      </c>
      <c r="M178" s="9">
        <v>0</v>
      </c>
      <c r="N178" s="9">
        <v>0</v>
      </c>
      <c r="O178" s="9">
        <v>0</v>
      </c>
      <c r="P178" s="9">
        <v>0</v>
      </c>
      <c r="Q178" s="9">
        <v>0</v>
      </c>
      <c r="R178" s="9">
        <v>0</v>
      </c>
      <c r="S178" s="9">
        <v>0</v>
      </c>
      <c r="T178" s="9">
        <v>14.6</v>
      </c>
      <c r="U178" s="9">
        <v>0</v>
      </c>
      <c r="V178" s="9">
        <v>0</v>
      </c>
      <c r="W178" s="9">
        <v>0</v>
      </c>
      <c r="X178" s="9">
        <v>0</v>
      </c>
      <c r="Y178" s="58">
        <v>14.6</v>
      </c>
      <c r="Z178" s="7">
        <v>0</v>
      </c>
      <c r="AC178" s="92" t="e">
        <f>#REF!-Y178</f>
        <v>#REF!</v>
      </c>
      <c r="AD178" s="261"/>
      <c r="AE178" s="10" t="s">
        <v>13</v>
      </c>
      <c r="AF178" s="8">
        <v>0</v>
      </c>
      <c r="AG178" s="100">
        <v>0</v>
      </c>
      <c r="AH178" s="100">
        <v>0</v>
      </c>
    </row>
    <row r="179" spans="1:34" ht="15">
      <c r="A179" s="30" t="s">
        <v>154</v>
      </c>
      <c r="B179" s="62" t="s">
        <v>8</v>
      </c>
      <c r="C179" s="8"/>
      <c r="D179" s="9"/>
      <c r="E179" s="9"/>
      <c r="F179" s="9"/>
      <c r="G179" s="9"/>
      <c r="H179" s="9"/>
      <c r="I179" s="9"/>
      <c r="J179" s="9"/>
      <c r="K179" s="9"/>
      <c r="L179" s="9"/>
      <c r="M179" s="9"/>
      <c r="N179" s="9"/>
      <c r="O179" s="9"/>
      <c r="P179" s="9"/>
      <c r="Q179" s="9"/>
      <c r="R179" s="9"/>
      <c r="S179" s="9"/>
      <c r="T179" s="9"/>
      <c r="U179" s="9"/>
      <c r="V179" s="9"/>
      <c r="W179" s="9"/>
      <c r="X179" s="9"/>
      <c r="Y179" s="58">
        <v>0</v>
      </c>
      <c r="Z179" s="7">
        <v>0</v>
      </c>
      <c r="AC179" s="92" t="e">
        <f>#REF!-Y179</f>
        <v>#REF!</v>
      </c>
      <c r="AD179" s="261"/>
      <c r="AE179" s="102" t="s">
        <v>8</v>
      </c>
      <c r="AF179" s="8"/>
      <c r="AG179" s="100">
        <v>0</v>
      </c>
      <c r="AH179" s="100">
        <v>0</v>
      </c>
    </row>
    <row r="180" spans="1:34" ht="15">
      <c r="A180" s="30" t="s">
        <v>154</v>
      </c>
      <c r="B180" s="63" t="s">
        <v>12</v>
      </c>
      <c r="C180" s="8">
        <v>0</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14.6</v>
      </c>
      <c r="U180" s="9">
        <v>0</v>
      </c>
      <c r="V180" s="9">
        <v>0</v>
      </c>
      <c r="W180" s="9">
        <v>0</v>
      </c>
      <c r="X180" s="9">
        <v>0</v>
      </c>
      <c r="Y180" s="58">
        <v>14.6</v>
      </c>
      <c r="Z180" s="7">
        <v>0</v>
      </c>
      <c r="AC180" s="92" t="e">
        <f>#REF!-Y180</f>
        <v>#REF!</v>
      </c>
      <c r="AD180" s="261"/>
      <c r="AE180" s="103" t="s">
        <v>12</v>
      </c>
      <c r="AF180" s="8">
        <v>0</v>
      </c>
      <c r="AG180" s="100">
        <v>0</v>
      </c>
      <c r="AH180" s="100">
        <v>0</v>
      </c>
    </row>
    <row r="181" spans="1:34" ht="15.75" thickBot="1">
      <c r="A181" s="30" t="s">
        <v>154</v>
      </c>
      <c r="B181" s="64" t="s">
        <v>41</v>
      </c>
      <c r="C181" s="8">
        <v>0</v>
      </c>
      <c r="D181" s="9">
        <v>0</v>
      </c>
      <c r="E181" s="9">
        <v>0</v>
      </c>
      <c r="F181" s="9">
        <v>0</v>
      </c>
      <c r="G181" s="9">
        <v>0</v>
      </c>
      <c r="H181" s="9">
        <v>0</v>
      </c>
      <c r="I181" s="9">
        <v>0</v>
      </c>
      <c r="J181" s="9">
        <v>0</v>
      </c>
      <c r="K181" s="9">
        <v>0</v>
      </c>
      <c r="L181" s="9">
        <v>0</v>
      </c>
      <c r="M181" s="9">
        <v>0</v>
      </c>
      <c r="N181" s="9">
        <v>0</v>
      </c>
      <c r="O181" s="9">
        <v>0</v>
      </c>
      <c r="P181" s="9">
        <v>0</v>
      </c>
      <c r="Q181" s="9">
        <v>0</v>
      </c>
      <c r="R181" s="9">
        <v>0</v>
      </c>
      <c r="S181" s="9">
        <v>0</v>
      </c>
      <c r="T181" s="9">
        <v>9.5</v>
      </c>
      <c r="U181" s="9">
        <v>0</v>
      </c>
      <c r="V181" s="9">
        <v>0</v>
      </c>
      <c r="W181" s="9">
        <v>0</v>
      </c>
      <c r="X181" s="9">
        <v>0</v>
      </c>
      <c r="Y181" s="58">
        <v>9.5</v>
      </c>
      <c r="Z181" s="7">
        <v>0</v>
      </c>
      <c r="AC181" s="92" t="e">
        <f>#REF!-Y181</f>
        <v>#REF!</v>
      </c>
      <c r="AD181" s="263"/>
      <c r="AE181" s="246" t="s">
        <v>41</v>
      </c>
      <c r="AF181" s="50">
        <v>0</v>
      </c>
      <c r="AG181" s="248">
        <v>0</v>
      </c>
      <c r="AH181" s="248">
        <v>0</v>
      </c>
    </row>
    <row r="182" spans="1:34" ht="38.25" thickBot="1">
      <c r="A182" s="30" t="s">
        <v>155</v>
      </c>
      <c r="B182" s="17" t="s">
        <v>7</v>
      </c>
      <c r="C182" s="51">
        <v>115</v>
      </c>
      <c r="D182" s="53">
        <v>11549.599999999999</v>
      </c>
      <c r="E182" s="53">
        <v>236.7</v>
      </c>
      <c r="F182" s="53">
        <v>2826.1000000000004</v>
      </c>
      <c r="G182" s="53">
        <v>346.5</v>
      </c>
      <c r="H182" s="53">
        <v>3133.3999999999996</v>
      </c>
      <c r="I182" s="53">
        <v>7840.1</v>
      </c>
      <c r="J182" s="53">
        <v>0</v>
      </c>
      <c r="K182" s="53">
        <v>0</v>
      </c>
      <c r="L182" s="53">
        <v>47.2</v>
      </c>
      <c r="M182" s="53">
        <v>2135.7</v>
      </c>
      <c r="N182" s="53">
        <v>226.70000000000002</v>
      </c>
      <c r="O182" s="53">
        <v>136.4</v>
      </c>
      <c r="P182" s="53">
        <v>41</v>
      </c>
      <c r="Q182" s="53">
        <v>5.3</v>
      </c>
      <c r="R182" s="53">
        <v>1872.4999999999998</v>
      </c>
      <c r="S182" s="53">
        <v>1903.3999999999999</v>
      </c>
      <c r="T182" s="53">
        <v>127.69999999999999</v>
      </c>
      <c r="U182" s="53">
        <v>0</v>
      </c>
      <c r="V182" s="53">
        <v>0</v>
      </c>
      <c r="W182" s="53">
        <v>8.6</v>
      </c>
      <c r="X182" s="53">
        <v>5.3</v>
      </c>
      <c r="Y182" s="53">
        <v>32442.199999999997</v>
      </c>
      <c r="Z182" s="54">
        <v>23508.840579710144</v>
      </c>
      <c r="AC182" s="92" t="e">
        <f>#REF!-Y182</f>
        <v>#REF!</v>
      </c>
      <c r="AD182" s="236" t="s">
        <v>155</v>
      </c>
      <c r="AE182" s="237" t="s">
        <v>7</v>
      </c>
      <c r="AF182" s="112">
        <v>115</v>
      </c>
      <c r="AG182" s="238">
        <v>23508.840579710144</v>
      </c>
      <c r="AH182" s="403" t="s">
        <v>254</v>
      </c>
    </row>
    <row r="183" spans="1:34" ht="15">
      <c r="A183" s="30" t="s">
        <v>155</v>
      </c>
      <c r="B183" s="57" t="s">
        <v>14</v>
      </c>
      <c r="C183" s="8"/>
      <c r="D183" s="9"/>
      <c r="E183" s="9"/>
      <c r="F183" s="9"/>
      <c r="G183" s="9"/>
      <c r="H183" s="9"/>
      <c r="I183" s="9"/>
      <c r="J183" s="9"/>
      <c r="K183" s="9"/>
      <c r="L183" s="9"/>
      <c r="M183" s="9"/>
      <c r="N183" s="9"/>
      <c r="O183" s="9"/>
      <c r="P183" s="9"/>
      <c r="Q183" s="9"/>
      <c r="R183" s="9"/>
      <c r="S183" s="9"/>
      <c r="T183" s="9"/>
      <c r="U183" s="9"/>
      <c r="V183" s="9"/>
      <c r="W183" s="9"/>
      <c r="X183" s="9"/>
      <c r="Y183" s="58"/>
      <c r="Z183" s="7">
        <v>0</v>
      </c>
      <c r="AC183" s="92" t="e">
        <f>#REF!-Y183</f>
        <v>#REF!</v>
      </c>
      <c r="AD183" s="262"/>
      <c r="AE183" s="245" t="s">
        <v>14</v>
      </c>
      <c r="AF183" s="118"/>
      <c r="AG183" s="249"/>
      <c r="AH183" s="250">
        <v>0</v>
      </c>
    </row>
    <row r="184" spans="1:34" ht="27.75" customHeight="1">
      <c r="A184" s="30" t="s">
        <v>155</v>
      </c>
      <c r="B184" s="60" t="s">
        <v>3</v>
      </c>
      <c r="C184" s="8">
        <v>2</v>
      </c>
      <c r="D184" s="9">
        <v>349.9</v>
      </c>
      <c r="E184" s="9">
        <v>15</v>
      </c>
      <c r="F184" s="9">
        <v>175</v>
      </c>
      <c r="G184" s="9">
        <v>0</v>
      </c>
      <c r="H184" s="9">
        <v>54.4</v>
      </c>
      <c r="I184" s="9">
        <v>271.8</v>
      </c>
      <c r="J184" s="9">
        <v>0</v>
      </c>
      <c r="K184" s="9">
        <v>0</v>
      </c>
      <c r="L184" s="9">
        <v>0</v>
      </c>
      <c r="M184" s="9">
        <v>129.6</v>
      </c>
      <c r="N184" s="9">
        <v>6.8</v>
      </c>
      <c r="O184" s="9">
        <v>0</v>
      </c>
      <c r="P184" s="9">
        <v>0</v>
      </c>
      <c r="Q184" s="9">
        <v>0</v>
      </c>
      <c r="R184" s="9">
        <v>66.9</v>
      </c>
      <c r="S184" s="9">
        <v>71.5</v>
      </c>
      <c r="T184" s="9">
        <v>0</v>
      </c>
      <c r="U184" s="9">
        <v>0</v>
      </c>
      <c r="V184" s="9">
        <v>0</v>
      </c>
      <c r="W184" s="9">
        <v>0</v>
      </c>
      <c r="X184" s="9">
        <v>0</v>
      </c>
      <c r="Y184" s="58">
        <v>1140.8999999999999</v>
      </c>
      <c r="Z184" s="7">
        <v>47537.49999999999</v>
      </c>
      <c r="AC184" s="92" t="e">
        <f>#REF!-Y184</f>
        <v>#REF!</v>
      </c>
      <c r="AD184" s="261"/>
      <c r="AE184" s="99" t="s">
        <v>3</v>
      </c>
      <c r="AF184" s="8">
        <v>2</v>
      </c>
      <c r="AG184" s="100">
        <v>47537.49999999999</v>
      </c>
      <c r="AH184" s="100">
        <v>113.66104601314662</v>
      </c>
    </row>
    <row r="185" spans="1:34" ht="28.5" customHeight="1">
      <c r="A185" s="30" t="s">
        <v>155</v>
      </c>
      <c r="B185" s="60" t="s">
        <v>2</v>
      </c>
      <c r="C185" s="8">
        <v>10</v>
      </c>
      <c r="D185" s="9">
        <v>1121.6</v>
      </c>
      <c r="E185" s="9">
        <v>71.5</v>
      </c>
      <c r="F185" s="9">
        <v>527.1</v>
      </c>
      <c r="G185" s="9">
        <v>75.8</v>
      </c>
      <c r="H185" s="9">
        <v>348.3</v>
      </c>
      <c r="I185" s="9">
        <v>1068.8</v>
      </c>
      <c r="J185" s="9">
        <v>0</v>
      </c>
      <c r="K185" s="9">
        <v>0</v>
      </c>
      <c r="L185" s="9">
        <v>2.2</v>
      </c>
      <c r="M185" s="9">
        <v>374.3</v>
      </c>
      <c r="N185" s="9">
        <v>57.6</v>
      </c>
      <c r="O185" s="9">
        <v>0</v>
      </c>
      <c r="P185" s="9">
        <v>0</v>
      </c>
      <c r="Q185" s="9">
        <v>0</v>
      </c>
      <c r="R185" s="9">
        <v>238.6</v>
      </c>
      <c r="S185" s="9">
        <v>243.6</v>
      </c>
      <c r="T185" s="9">
        <v>35.7</v>
      </c>
      <c r="U185" s="9">
        <v>0</v>
      </c>
      <c r="V185" s="9">
        <v>0</v>
      </c>
      <c r="W185" s="9">
        <v>0</v>
      </c>
      <c r="X185" s="9">
        <v>0</v>
      </c>
      <c r="Y185" s="58">
        <v>4165.099999999999</v>
      </c>
      <c r="Z185" s="7">
        <v>34709.166666666664</v>
      </c>
      <c r="AC185" s="92" t="e">
        <f>#REF!-Y185</f>
        <v>#REF!</v>
      </c>
      <c r="AD185" s="261"/>
      <c r="AE185" s="99" t="s">
        <v>2</v>
      </c>
      <c r="AF185" s="8">
        <v>10</v>
      </c>
      <c r="AG185" s="100">
        <v>34709.166666666664</v>
      </c>
      <c r="AH185" s="100">
        <v>148.06526390870184</v>
      </c>
    </row>
    <row r="186" spans="1:34" ht="29.25" customHeight="1">
      <c r="A186" s="30" t="s">
        <v>155</v>
      </c>
      <c r="B186" s="60" t="s">
        <v>19</v>
      </c>
      <c r="C186" s="8">
        <v>0</v>
      </c>
      <c r="D186" s="9">
        <v>0</v>
      </c>
      <c r="E186" s="9">
        <v>0</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v>0</v>
      </c>
      <c r="Y186" s="58">
        <v>0</v>
      </c>
      <c r="Z186" s="7">
        <v>0</v>
      </c>
      <c r="AC186" s="92" t="e">
        <f>#REF!-Y186</f>
        <v>#REF!</v>
      </c>
      <c r="AD186" s="261"/>
      <c r="AE186" s="99" t="s">
        <v>19</v>
      </c>
      <c r="AF186" s="8">
        <v>0</v>
      </c>
      <c r="AG186" s="100">
        <v>0</v>
      </c>
      <c r="AH186" s="100">
        <v>0</v>
      </c>
    </row>
    <row r="187" spans="1:34" ht="28.5">
      <c r="A187" s="30" t="s">
        <v>155</v>
      </c>
      <c r="B187" s="61" t="s">
        <v>42</v>
      </c>
      <c r="C187" s="8">
        <v>14</v>
      </c>
      <c r="D187" s="9">
        <v>967.8</v>
      </c>
      <c r="E187" s="9">
        <v>45</v>
      </c>
      <c r="F187" s="9">
        <v>306</v>
      </c>
      <c r="G187" s="9">
        <v>71.6</v>
      </c>
      <c r="H187" s="9">
        <v>283.9</v>
      </c>
      <c r="I187" s="9">
        <v>1001.5</v>
      </c>
      <c r="J187" s="9">
        <v>0</v>
      </c>
      <c r="K187" s="9">
        <v>0</v>
      </c>
      <c r="L187" s="9">
        <v>17.6</v>
      </c>
      <c r="M187" s="9">
        <v>232.6</v>
      </c>
      <c r="N187" s="9">
        <v>26.8</v>
      </c>
      <c r="O187" s="9">
        <v>0</v>
      </c>
      <c r="P187" s="9">
        <v>0</v>
      </c>
      <c r="Q187" s="9">
        <v>0</v>
      </c>
      <c r="R187" s="9">
        <v>174.9</v>
      </c>
      <c r="S187" s="9">
        <v>199.4</v>
      </c>
      <c r="T187" s="9">
        <v>42.8</v>
      </c>
      <c r="U187" s="9">
        <v>0</v>
      </c>
      <c r="V187" s="9">
        <v>0</v>
      </c>
      <c r="W187" s="9">
        <v>0</v>
      </c>
      <c r="X187" s="9">
        <v>0</v>
      </c>
      <c r="Y187" s="58">
        <v>3369.9</v>
      </c>
      <c r="Z187" s="7">
        <v>20058.92857142857</v>
      </c>
      <c r="AC187" s="92" t="e">
        <f>#REF!-Y187</f>
        <v>#REF!</v>
      </c>
      <c r="AD187" s="261"/>
      <c r="AE187" s="101" t="s">
        <v>42</v>
      </c>
      <c r="AF187" s="8">
        <v>14</v>
      </c>
      <c r="AG187" s="100">
        <v>20058.92857142857</v>
      </c>
      <c r="AH187" s="100">
        <v>153.42012812564582</v>
      </c>
    </row>
    <row r="188" spans="1:34" ht="30" customHeight="1">
      <c r="A188" s="30" t="s">
        <v>155</v>
      </c>
      <c r="B188" s="60" t="s">
        <v>43</v>
      </c>
      <c r="C188" s="8">
        <v>32</v>
      </c>
      <c r="D188" s="9">
        <v>2025.1</v>
      </c>
      <c r="E188" s="9">
        <v>95.7</v>
      </c>
      <c r="F188" s="9">
        <v>452.8</v>
      </c>
      <c r="G188" s="9">
        <v>57.6</v>
      </c>
      <c r="H188" s="9">
        <v>539.1</v>
      </c>
      <c r="I188" s="9">
        <v>1899.1</v>
      </c>
      <c r="J188" s="9">
        <v>0</v>
      </c>
      <c r="K188" s="9">
        <v>0</v>
      </c>
      <c r="L188" s="9">
        <v>27.4</v>
      </c>
      <c r="M188" s="9">
        <v>480.4</v>
      </c>
      <c r="N188" s="9">
        <v>58.2</v>
      </c>
      <c r="O188" s="9">
        <v>4.7</v>
      </c>
      <c r="P188" s="9">
        <v>0</v>
      </c>
      <c r="Q188" s="9">
        <v>0</v>
      </c>
      <c r="R188" s="9">
        <v>389.3</v>
      </c>
      <c r="S188" s="9">
        <v>376.9</v>
      </c>
      <c r="T188" s="9">
        <v>30.5</v>
      </c>
      <c r="U188" s="9">
        <v>0</v>
      </c>
      <c r="V188" s="9">
        <v>0</v>
      </c>
      <c r="W188" s="9">
        <v>0</v>
      </c>
      <c r="X188" s="9">
        <v>1.5</v>
      </c>
      <c r="Y188" s="58">
        <v>6438.299999999998</v>
      </c>
      <c r="Z188" s="7">
        <v>16766.406249999996</v>
      </c>
      <c r="AC188" s="92" t="e">
        <f>#REF!-Y188</f>
        <v>#REF!</v>
      </c>
      <c r="AD188" s="261"/>
      <c r="AE188" s="99" t="s">
        <v>43</v>
      </c>
      <c r="AF188" s="8">
        <v>32</v>
      </c>
      <c r="AG188" s="100">
        <v>16766.406249999996</v>
      </c>
      <c r="AH188" s="100">
        <v>139.01041923855612</v>
      </c>
    </row>
    <row r="189" spans="1:34" ht="15">
      <c r="A189" s="30" t="s">
        <v>155</v>
      </c>
      <c r="B189" s="62" t="s">
        <v>8</v>
      </c>
      <c r="C189" s="8"/>
      <c r="D189" s="9"/>
      <c r="E189" s="9"/>
      <c r="F189" s="9"/>
      <c r="G189" s="9"/>
      <c r="H189" s="9"/>
      <c r="I189" s="9"/>
      <c r="J189" s="9"/>
      <c r="K189" s="9"/>
      <c r="L189" s="9"/>
      <c r="M189" s="9"/>
      <c r="N189" s="9"/>
      <c r="O189" s="9"/>
      <c r="P189" s="9"/>
      <c r="Q189" s="9"/>
      <c r="R189" s="9"/>
      <c r="S189" s="9"/>
      <c r="T189" s="9"/>
      <c r="U189" s="9"/>
      <c r="V189" s="9"/>
      <c r="W189" s="9"/>
      <c r="X189" s="9"/>
      <c r="Y189" s="58">
        <v>0</v>
      </c>
      <c r="Z189" s="7">
        <v>0</v>
      </c>
      <c r="AC189" s="92" t="e">
        <f>#REF!-Y189</f>
        <v>#REF!</v>
      </c>
      <c r="AD189" s="261"/>
      <c r="AE189" s="102" t="s">
        <v>8</v>
      </c>
      <c r="AF189" s="8"/>
      <c r="AG189" s="100">
        <v>0</v>
      </c>
      <c r="AH189" s="100">
        <v>0</v>
      </c>
    </row>
    <row r="190" spans="1:34" ht="15">
      <c r="A190" s="30" t="s">
        <v>155</v>
      </c>
      <c r="B190" s="63" t="s">
        <v>9</v>
      </c>
      <c r="C190" s="8">
        <v>18</v>
      </c>
      <c r="D190" s="9">
        <v>1116.6</v>
      </c>
      <c r="E190" s="9">
        <v>38.7</v>
      </c>
      <c r="F190" s="9">
        <v>108.4</v>
      </c>
      <c r="G190" s="9">
        <v>0</v>
      </c>
      <c r="H190" s="9">
        <v>292.8</v>
      </c>
      <c r="I190" s="9">
        <v>1036.7</v>
      </c>
      <c r="J190" s="9">
        <v>0</v>
      </c>
      <c r="K190" s="9">
        <v>0</v>
      </c>
      <c r="L190" s="9">
        <v>0</v>
      </c>
      <c r="M190" s="9">
        <v>205.9</v>
      </c>
      <c r="N190" s="9">
        <v>18.6</v>
      </c>
      <c r="O190" s="9">
        <v>3.8</v>
      </c>
      <c r="P190" s="9">
        <v>0</v>
      </c>
      <c r="Q190" s="9">
        <v>0</v>
      </c>
      <c r="R190" s="9">
        <v>199.7</v>
      </c>
      <c r="S190" s="9">
        <v>169</v>
      </c>
      <c r="T190" s="9">
        <v>3.1</v>
      </c>
      <c r="U190" s="9">
        <v>0</v>
      </c>
      <c r="V190" s="9">
        <v>0</v>
      </c>
      <c r="W190" s="9">
        <v>0</v>
      </c>
      <c r="X190" s="9">
        <v>0.6</v>
      </c>
      <c r="Y190" s="58">
        <v>3193.8999999999996</v>
      </c>
      <c r="Z190" s="7">
        <v>14786.574074074073</v>
      </c>
      <c r="AC190" s="92" t="e">
        <f>#REF!-Y190</f>
        <v>#REF!</v>
      </c>
      <c r="AD190" s="261"/>
      <c r="AE190" s="103" t="s">
        <v>9</v>
      </c>
      <c r="AF190" s="8">
        <v>18</v>
      </c>
      <c r="AG190" s="100">
        <v>14786.574074074073</v>
      </c>
      <c r="AH190" s="100">
        <v>134.20204191295005</v>
      </c>
    </row>
    <row r="191" spans="1:34" ht="27.75" customHeight="1">
      <c r="A191" s="30" t="s">
        <v>155</v>
      </c>
      <c r="B191" s="64" t="s">
        <v>44</v>
      </c>
      <c r="C191" s="8">
        <v>2</v>
      </c>
      <c r="D191" s="9">
        <v>114.5</v>
      </c>
      <c r="E191" s="9">
        <v>9.5</v>
      </c>
      <c r="F191" s="9">
        <v>55</v>
      </c>
      <c r="G191" s="9">
        <v>0</v>
      </c>
      <c r="H191" s="9">
        <v>37.9</v>
      </c>
      <c r="I191" s="9">
        <v>123.6</v>
      </c>
      <c r="J191" s="9">
        <v>0</v>
      </c>
      <c r="K191" s="9">
        <v>0</v>
      </c>
      <c r="L191" s="9">
        <v>0</v>
      </c>
      <c r="M191" s="9">
        <v>27</v>
      </c>
      <c r="N191" s="9">
        <v>0</v>
      </c>
      <c r="O191" s="9">
        <v>0</v>
      </c>
      <c r="P191" s="9">
        <v>0</v>
      </c>
      <c r="Q191" s="9">
        <v>0</v>
      </c>
      <c r="R191" s="9">
        <v>19.8</v>
      </c>
      <c r="S191" s="9">
        <v>23.4</v>
      </c>
      <c r="T191" s="9">
        <v>0</v>
      </c>
      <c r="U191" s="9">
        <v>0</v>
      </c>
      <c r="V191" s="9">
        <v>0</v>
      </c>
      <c r="W191" s="9">
        <v>0</v>
      </c>
      <c r="X191" s="9">
        <v>0</v>
      </c>
      <c r="Y191" s="58">
        <v>410.7</v>
      </c>
      <c r="Z191" s="7">
        <v>17112.5</v>
      </c>
      <c r="AC191" s="92" t="e">
        <f>#REF!-Y191</f>
        <v>#REF!</v>
      </c>
      <c r="AD191" s="261"/>
      <c r="AE191" s="104" t="s">
        <v>44</v>
      </c>
      <c r="AF191" s="8">
        <v>2</v>
      </c>
      <c r="AG191" s="100">
        <v>17112.5</v>
      </c>
      <c r="AH191" s="100">
        <v>161.48471615720524</v>
      </c>
    </row>
    <row r="192" spans="1:34" ht="15">
      <c r="A192" s="30" t="s">
        <v>155</v>
      </c>
      <c r="B192" s="62" t="s">
        <v>8</v>
      </c>
      <c r="C192" s="8"/>
      <c r="D192" s="9"/>
      <c r="E192" s="9"/>
      <c r="F192" s="9"/>
      <c r="G192" s="9"/>
      <c r="H192" s="9"/>
      <c r="I192" s="9"/>
      <c r="J192" s="9"/>
      <c r="K192" s="9"/>
      <c r="L192" s="9"/>
      <c r="M192" s="9"/>
      <c r="N192" s="9"/>
      <c r="O192" s="9"/>
      <c r="P192" s="9"/>
      <c r="Q192" s="9"/>
      <c r="R192" s="9"/>
      <c r="S192" s="9"/>
      <c r="T192" s="9"/>
      <c r="U192" s="9"/>
      <c r="V192" s="9"/>
      <c r="W192" s="9"/>
      <c r="X192" s="9"/>
      <c r="Y192" s="58">
        <v>0</v>
      </c>
      <c r="Z192" s="7">
        <v>0</v>
      </c>
      <c r="AC192" s="92" t="e">
        <f>#REF!-Y192</f>
        <v>#REF!</v>
      </c>
      <c r="AD192" s="261"/>
      <c r="AE192" s="102" t="s">
        <v>8</v>
      </c>
      <c r="AF192" s="8"/>
      <c r="AG192" s="100">
        <v>0</v>
      </c>
      <c r="AH192" s="100">
        <v>0</v>
      </c>
    </row>
    <row r="193" spans="1:34" ht="15">
      <c r="A193" s="30" t="s">
        <v>155</v>
      </c>
      <c r="B193" s="63" t="s">
        <v>10</v>
      </c>
      <c r="C193" s="8">
        <v>0</v>
      </c>
      <c r="D193" s="9">
        <v>0</v>
      </c>
      <c r="E193" s="9">
        <v>0</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58">
        <v>0</v>
      </c>
      <c r="Z193" s="7">
        <v>0</v>
      </c>
      <c r="AC193" s="92" t="e">
        <f>#REF!-Y193</f>
        <v>#REF!</v>
      </c>
      <c r="AD193" s="261"/>
      <c r="AE193" s="103" t="s">
        <v>10</v>
      </c>
      <c r="AF193" s="8">
        <v>0</v>
      </c>
      <c r="AG193" s="100">
        <v>0</v>
      </c>
      <c r="AH193" s="100">
        <v>0</v>
      </c>
    </row>
    <row r="194" spans="1:34" ht="28.5">
      <c r="A194" s="30" t="s">
        <v>155</v>
      </c>
      <c r="B194" s="65" t="s">
        <v>11</v>
      </c>
      <c r="C194" s="8">
        <v>8</v>
      </c>
      <c r="D194" s="9">
        <v>386</v>
      </c>
      <c r="E194" s="9">
        <v>0</v>
      </c>
      <c r="F194" s="9">
        <v>86.5</v>
      </c>
      <c r="G194" s="9">
        <v>0</v>
      </c>
      <c r="H194" s="9">
        <v>236.2</v>
      </c>
      <c r="I194" s="9">
        <v>127.1</v>
      </c>
      <c r="J194" s="9">
        <v>0</v>
      </c>
      <c r="K194" s="9">
        <v>0</v>
      </c>
      <c r="L194" s="9">
        <v>0</v>
      </c>
      <c r="M194" s="9">
        <v>91.7</v>
      </c>
      <c r="N194" s="9">
        <v>24.2</v>
      </c>
      <c r="O194" s="9">
        <v>3.4</v>
      </c>
      <c r="P194" s="9">
        <v>0</v>
      </c>
      <c r="Q194" s="9">
        <v>0</v>
      </c>
      <c r="R194" s="9">
        <v>63.8</v>
      </c>
      <c r="S194" s="9">
        <v>64.3</v>
      </c>
      <c r="T194" s="9">
        <v>8.1</v>
      </c>
      <c r="U194" s="9">
        <v>0</v>
      </c>
      <c r="V194" s="9">
        <v>0</v>
      </c>
      <c r="W194" s="9">
        <v>0</v>
      </c>
      <c r="X194" s="9">
        <v>0</v>
      </c>
      <c r="Y194" s="58">
        <v>1091.3</v>
      </c>
      <c r="Z194" s="7">
        <v>11367.708333333332</v>
      </c>
      <c r="AC194" s="92" t="e">
        <f>#REF!-Y194</f>
        <v>#REF!</v>
      </c>
      <c r="AD194" s="261"/>
      <c r="AE194" s="10" t="s">
        <v>11</v>
      </c>
      <c r="AF194" s="8">
        <v>8</v>
      </c>
      <c r="AG194" s="100">
        <v>11367.708333333332</v>
      </c>
      <c r="AH194" s="100">
        <v>110.77720207253886</v>
      </c>
    </row>
    <row r="195" spans="1:34" ht="15.75" customHeight="1">
      <c r="A195" s="30" t="s">
        <v>155</v>
      </c>
      <c r="B195" s="65" t="s">
        <v>13</v>
      </c>
      <c r="C195" s="8">
        <v>37</v>
      </c>
      <c r="D195" s="9">
        <v>6207.4</v>
      </c>
      <c r="E195" s="9">
        <v>0</v>
      </c>
      <c r="F195" s="9">
        <v>1223.7</v>
      </c>
      <c r="G195" s="9">
        <v>141.5</v>
      </c>
      <c r="H195" s="9">
        <v>1317.9</v>
      </c>
      <c r="I195" s="9">
        <v>3219.2</v>
      </c>
      <c r="J195" s="9">
        <v>0</v>
      </c>
      <c r="K195" s="9">
        <v>0</v>
      </c>
      <c r="L195" s="9">
        <v>0</v>
      </c>
      <c r="M195" s="9">
        <v>743.9</v>
      </c>
      <c r="N195" s="9">
        <v>44.2</v>
      </c>
      <c r="O195" s="9">
        <v>0</v>
      </c>
      <c r="P195" s="9">
        <v>0</v>
      </c>
      <c r="Q195" s="9">
        <v>5.3</v>
      </c>
      <c r="R195" s="9">
        <v>849.4</v>
      </c>
      <c r="S195" s="9">
        <v>858</v>
      </c>
      <c r="T195" s="9">
        <v>7.5</v>
      </c>
      <c r="U195" s="9">
        <v>0</v>
      </c>
      <c r="V195" s="9">
        <v>0</v>
      </c>
      <c r="W195" s="9">
        <v>0</v>
      </c>
      <c r="X195" s="9">
        <v>3.8</v>
      </c>
      <c r="Y195" s="58">
        <v>14621.8</v>
      </c>
      <c r="Z195" s="7">
        <v>32931.98198198198</v>
      </c>
      <c r="AC195" s="92" t="e">
        <f>#REF!-Y195</f>
        <v>#REF!</v>
      </c>
      <c r="AD195" s="261"/>
      <c r="AE195" s="10" t="s">
        <v>13</v>
      </c>
      <c r="AF195" s="8">
        <v>37</v>
      </c>
      <c r="AG195" s="100">
        <v>32931.98198198198</v>
      </c>
      <c r="AH195" s="100">
        <v>86.91400586396882</v>
      </c>
    </row>
    <row r="196" spans="1:34" ht="15">
      <c r="A196" s="30" t="s">
        <v>155</v>
      </c>
      <c r="B196" s="62" t="s">
        <v>8</v>
      </c>
      <c r="C196" s="8"/>
      <c r="D196" s="9"/>
      <c r="E196" s="9"/>
      <c r="F196" s="9"/>
      <c r="G196" s="9"/>
      <c r="H196" s="9"/>
      <c r="I196" s="9"/>
      <c r="J196" s="9"/>
      <c r="K196" s="9"/>
      <c r="L196" s="9"/>
      <c r="M196" s="9"/>
      <c r="N196" s="9"/>
      <c r="O196" s="9"/>
      <c r="P196" s="9"/>
      <c r="Q196" s="9"/>
      <c r="R196" s="9"/>
      <c r="S196" s="9"/>
      <c r="T196" s="9"/>
      <c r="U196" s="9"/>
      <c r="V196" s="9"/>
      <c r="W196" s="9"/>
      <c r="X196" s="9"/>
      <c r="Y196" s="58">
        <v>0</v>
      </c>
      <c r="Z196" s="7">
        <v>0</v>
      </c>
      <c r="AC196" s="92" t="e">
        <f>#REF!-Y196</f>
        <v>#REF!</v>
      </c>
      <c r="AD196" s="261"/>
      <c r="AE196" s="102" t="s">
        <v>8</v>
      </c>
      <c r="AF196" s="8"/>
      <c r="AG196" s="100">
        <v>0</v>
      </c>
      <c r="AH196" s="100">
        <v>0</v>
      </c>
    </row>
    <row r="197" spans="1:34" ht="22.5" customHeight="1">
      <c r="A197" s="30" t="s">
        <v>155</v>
      </c>
      <c r="B197" s="63" t="s">
        <v>12</v>
      </c>
      <c r="C197" s="8">
        <v>37</v>
      </c>
      <c r="D197" s="9">
        <v>6207.4</v>
      </c>
      <c r="E197" s="9">
        <v>0</v>
      </c>
      <c r="F197" s="9">
        <v>1223.7</v>
      </c>
      <c r="G197" s="9">
        <v>141.5</v>
      </c>
      <c r="H197" s="9">
        <v>1317.9</v>
      </c>
      <c r="I197" s="9">
        <v>3219.2</v>
      </c>
      <c r="J197" s="9">
        <v>0</v>
      </c>
      <c r="K197" s="9">
        <v>0</v>
      </c>
      <c r="L197" s="9">
        <v>0</v>
      </c>
      <c r="M197" s="9">
        <v>743.9</v>
      </c>
      <c r="N197" s="9">
        <v>44.2</v>
      </c>
      <c r="O197" s="9">
        <v>0</v>
      </c>
      <c r="P197" s="9">
        <v>0</v>
      </c>
      <c r="Q197" s="9">
        <v>5.3</v>
      </c>
      <c r="R197" s="9">
        <v>849.4</v>
      </c>
      <c r="S197" s="9">
        <v>858</v>
      </c>
      <c r="T197" s="9">
        <v>7.5</v>
      </c>
      <c r="U197" s="9">
        <v>0</v>
      </c>
      <c r="V197" s="9">
        <v>0</v>
      </c>
      <c r="W197" s="9">
        <v>0</v>
      </c>
      <c r="X197" s="9">
        <v>3.8</v>
      </c>
      <c r="Y197" s="58">
        <v>14621.8</v>
      </c>
      <c r="Z197" s="7">
        <v>32931.98198198198</v>
      </c>
      <c r="AC197" s="92" t="e">
        <f>#REF!-Y197</f>
        <v>#REF!</v>
      </c>
      <c r="AD197" s="261"/>
      <c r="AE197" s="103" t="s">
        <v>12</v>
      </c>
      <c r="AF197" s="8">
        <v>37</v>
      </c>
      <c r="AG197" s="100">
        <v>32931.98198198198</v>
      </c>
      <c r="AH197" s="100">
        <v>86.91400586396882</v>
      </c>
    </row>
    <row r="198" spans="1:34" ht="33.75" customHeight="1" thickBot="1">
      <c r="A198" s="30" t="s">
        <v>155</v>
      </c>
      <c r="B198" s="64" t="s">
        <v>41</v>
      </c>
      <c r="C198" s="8">
        <v>10</v>
      </c>
      <c r="D198" s="9">
        <v>377.3</v>
      </c>
      <c r="E198" s="9">
        <v>0</v>
      </c>
      <c r="F198" s="9">
        <v>0</v>
      </c>
      <c r="G198" s="9">
        <v>0</v>
      </c>
      <c r="H198" s="9">
        <v>315.7</v>
      </c>
      <c r="I198" s="9">
        <v>129</v>
      </c>
      <c r="J198" s="9">
        <v>0</v>
      </c>
      <c r="K198" s="9">
        <v>0</v>
      </c>
      <c r="L198" s="9">
        <v>0</v>
      </c>
      <c r="M198" s="9">
        <v>56.2</v>
      </c>
      <c r="N198" s="9">
        <v>8.9</v>
      </c>
      <c r="O198" s="9">
        <v>128.3</v>
      </c>
      <c r="P198" s="9">
        <v>41</v>
      </c>
      <c r="Q198" s="9">
        <v>0</v>
      </c>
      <c r="R198" s="9">
        <v>69.8</v>
      </c>
      <c r="S198" s="9">
        <v>66.3</v>
      </c>
      <c r="T198" s="9">
        <v>3.1</v>
      </c>
      <c r="U198" s="9">
        <v>0</v>
      </c>
      <c r="V198" s="9">
        <v>0</v>
      </c>
      <c r="W198" s="9">
        <v>8.6</v>
      </c>
      <c r="X198" s="9">
        <v>0</v>
      </c>
      <c r="Y198" s="58">
        <v>1204.1999999999998</v>
      </c>
      <c r="Z198" s="7">
        <v>10034.999999999998</v>
      </c>
      <c r="AC198" s="92" t="e">
        <f>#REF!-Y198</f>
        <v>#REF!</v>
      </c>
      <c r="AD198" s="263"/>
      <c r="AE198" s="246" t="s">
        <v>41</v>
      </c>
      <c r="AF198" s="50">
        <v>10</v>
      </c>
      <c r="AG198" s="248">
        <v>10034.999999999998</v>
      </c>
      <c r="AH198" s="248">
        <v>135.43599257884972</v>
      </c>
    </row>
    <row r="199" spans="1:34" ht="58.5" customHeight="1" thickBot="1">
      <c r="A199" s="30"/>
      <c r="B199" s="64"/>
      <c r="C199" s="8"/>
      <c r="D199" s="9"/>
      <c r="E199" s="9"/>
      <c r="F199" s="9"/>
      <c r="G199" s="9"/>
      <c r="H199" s="9"/>
      <c r="I199" s="9"/>
      <c r="J199" s="9"/>
      <c r="K199" s="9"/>
      <c r="L199" s="9"/>
      <c r="M199" s="9"/>
      <c r="N199" s="9"/>
      <c r="O199" s="9"/>
      <c r="P199" s="9"/>
      <c r="Q199" s="9"/>
      <c r="R199" s="9"/>
      <c r="S199" s="9"/>
      <c r="T199" s="9"/>
      <c r="U199" s="9"/>
      <c r="V199" s="9"/>
      <c r="W199" s="9"/>
      <c r="X199" s="9"/>
      <c r="Y199" s="58"/>
      <c r="Z199" s="7"/>
      <c r="AC199" s="92"/>
      <c r="AD199" s="438" t="s">
        <v>253</v>
      </c>
      <c r="AE199" s="439"/>
      <c r="AF199" s="439"/>
      <c r="AG199" s="439"/>
      <c r="AH199" s="440"/>
    </row>
    <row r="200" spans="1:34" ht="57.75" thickBot="1">
      <c r="A200" s="30" t="s">
        <v>156</v>
      </c>
      <c r="B200" s="17" t="s">
        <v>7</v>
      </c>
      <c r="C200" s="51">
        <v>101</v>
      </c>
      <c r="D200" s="53">
        <v>13417.036729999998</v>
      </c>
      <c r="E200" s="53">
        <v>271.10272000000003</v>
      </c>
      <c r="F200" s="53">
        <v>3958.740219999999</v>
      </c>
      <c r="G200" s="53">
        <v>249.15487000000002</v>
      </c>
      <c r="H200" s="53">
        <v>2219.96607</v>
      </c>
      <c r="I200" s="53">
        <v>5044.200000000001</v>
      </c>
      <c r="J200" s="53">
        <v>0</v>
      </c>
      <c r="K200" s="53">
        <v>0</v>
      </c>
      <c r="L200" s="53">
        <v>0</v>
      </c>
      <c r="M200" s="53">
        <v>1500.81885</v>
      </c>
      <c r="N200" s="53">
        <v>86.79635</v>
      </c>
      <c r="O200" s="53">
        <v>153.53463</v>
      </c>
      <c r="P200" s="53">
        <v>47.227940000000004</v>
      </c>
      <c r="Q200" s="53">
        <v>0</v>
      </c>
      <c r="R200" s="53">
        <v>1917.81434</v>
      </c>
      <c r="S200" s="53">
        <v>1888.5</v>
      </c>
      <c r="T200" s="53">
        <v>361.19725</v>
      </c>
      <c r="U200" s="53">
        <v>0</v>
      </c>
      <c r="V200" s="53">
        <v>0</v>
      </c>
      <c r="W200" s="53">
        <v>0</v>
      </c>
      <c r="X200" s="53">
        <v>2.77397</v>
      </c>
      <c r="Y200" s="53">
        <v>31118.863939999996</v>
      </c>
      <c r="Z200" s="54">
        <v>25675.630313531346</v>
      </c>
      <c r="AC200" s="92" t="e">
        <f>#REF!-Y200</f>
        <v>#REF!</v>
      </c>
      <c r="AD200" s="236" t="s">
        <v>156</v>
      </c>
      <c r="AE200" s="237" t="s">
        <v>206</v>
      </c>
      <c r="AF200" s="112">
        <v>101</v>
      </c>
      <c r="AG200" s="238">
        <v>25675.630313531346</v>
      </c>
      <c r="AH200" s="238">
        <v>70</v>
      </c>
    </row>
    <row r="201" spans="1:34" ht="24" customHeight="1">
      <c r="A201" s="30" t="s">
        <v>156</v>
      </c>
      <c r="B201" s="57" t="s">
        <v>14</v>
      </c>
      <c r="C201" s="8"/>
      <c r="D201" s="9"/>
      <c r="E201" s="9"/>
      <c r="F201" s="9"/>
      <c r="G201" s="9"/>
      <c r="H201" s="9"/>
      <c r="I201" s="9"/>
      <c r="J201" s="9"/>
      <c r="K201" s="9"/>
      <c r="L201" s="9"/>
      <c r="M201" s="9"/>
      <c r="N201" s="9"/>
      <c r="O201" s="9"/>
      <c r="P201" s="9"/>
      <c r="Q201" s="9"/>
      <c r="R201" s="9"/>
      <c r="S201" s="9"/>
      <c r="T201" s="9"/>
      <c r="U201" s="9"/>
      <c r="V201" s="9"/>
      <c r="W201" s="9"/>
      <c r="X201" s="9"/>
      <c r="Y201" s="58"/>
      <c r="Z201" s="7">
        <v>0</v>
      </c>
      <c r="AC201" s="92" t="e">
        <f>#REF!-Y201</f>
        <v>#REF!</v>
      </c>
      <c r="AD201" s="262"/>
      <c r="AE201" s="245" t="s">
        <v>14</v>
      </c>
      <c r="AF201" s="118"/>
      <c r="AG201" s="249"/>
      <c r="AH201" s="250">
        <v>0</v>
      </c>
    </row>
    <row r="202" spans="1:34" ht="31.5" customHeight="1">
      <c r="A202" s="30" t="s">
        <v>156</v>
      </c>
      <c r="B202" s="60" t="s">
        <v>3</v>
      </c>
      <c r="C202" s="8">
        <v>3</v>
      </c>
      <c r="D202" s="9">
        <v>721.3286800000001</v>
      </c>
      <c r="E202" s="9">
        <v>18.56955</v>
      </c>
      <c r="F202" s="9">
        <v>360.71436</v>
      </c>
      <c r="G202" s="9">
        <v>0</v>
      </c>
      <c r="H202" s="9">
        <v>100.622</v>
      </c>
      <c r="I202" s="9">
        <v>308.2</v>
      </c>
      <c r="J202" s="9">
        <v>0</v>
      </c>
      <c r="K202" s="9">
        <v>0</v>
      </c>
      <c r="L202" s="9">
        <v>0</v>
      </c>
      <c r="M202" s="9">
        <v>89.3351</v>
      </c>
      <c r="N202" s="9">
        <v>0</v>
      </c>
      <c r="O202" s="9">
        <v>0</v>
      </c>
      <c r="P202" s="9">
        <v>0</v>
      </c>
      <c r="Q202" s="9">
        <v>0</v>
      </c>
      <c r="R202" s="9">
        <v>124.88902</v>
      </c>
      <c r="S202" s="9">
        <v>124.8</v>
      </c>
      <c r="T202" s="9">
        <v>0</v>
      </c>
      <c r="U202" s="9">
        <v>0</v>
      </c>
      <c r="V202" s="9">
        <v>0</v>
      </c>
      <c r="W202" s="9">
        <v>0</v>
      </c>
      <c r="X202" s="9">
        <v>0</v>
      </c>
      <c r="Y202" s="58">
        <v>1848.4587100000003</v>
      </c>
      <c r="Z202" s="7">
        <v>51346.075277777796</v>
      </c>
      <c r="AC202" s="92" t="e">
        <f>#REF!-Y202</f>
        <v>#REF!</v>
      </c>
      <c r="AD202" s="261"/>
      <c r="AE202" s="99" t="s">
        <v>3</v>
      </c>
      <c r="AF202" s="8">
        <v>3</v>
      </c>
      <c r="AG202" s="100">
        <v>51346.075277777796</v>
      </c>
      <c r="AH202" s="100">
        <v>73.97764913492693</v>
      </c>
    </row>
    <row r="203" spans="1:34" ht="30" customHeight="1">
      <c r="A203" s="30" t="s">
        <v>156</v>
      </c>
      <c r="B203" s="60" t="s">
        <v>2</v>
      </c>
      <c r="C203" s="8">
        <v>17</v>
      </c>
      <c r="D203" s="9">
        <v>2539.53954</v>
      </c>
      <c r="E203" s="9">
        <v>114.32157</v>
      </c>
      <c r="F203" s="9">
        <v>1106.0037499999999</v>
      </c>
      <c r="G203" s="9">
        <v>82.67388000000001</v>
      </c>
      <c r="H203" s="9">
        <v>336.55595999999997</v>
      </c>
      <c r="I203" s="9">
        <v>1013.4</v>
      </c>
      <c r="J203" s="9">
        <v>0</v>
      </c>
      <c r="K203" s="9">
        <v>0</v>
      </c>
      <c r="L203" s="9">
        <v>0</v>
      </c>
      <c r="M203" s="9">
        <v>257.17016</v>
      </c>
      <c r="N203" s="9">
        <v>22.3425</v>
      </c>
      <c r="O203" s="9">
        <v>0</v>
      </c>
      <c r="P203" s="9">
        <v>0</v>
      </c>
      <c r="Q203" s="9">
        <v>0</v>
      </c>
      <c r="R203" s="9">
        <v>384.31999</v>
      </c>
      <c r="S203" s="9">
        <v>406.3</v>
      </c>
      <c r="T203" s="9">
        <v>82.24056</v>
      </c>
      <c r="U203" s="9">
        <v>0</v>
      </c>
      <c r="V203" s="9">
        <v>0</v>
      </c>
      <c r="W203" s="9">
        <v>0</v>
      </c>
      <c r="X203" s="9">
        <v>0</v>
      </c>
      <c r="Y203" s="58">
        <v>6344.867909999999</v>
      </c>
      <c r="Z203" s="7">
        <v>31102.293676470585</v>
      </c>
      <c r="AC203" s="92" t="e">
        <f>#REF!-Y203</f>
        <v>#REF!</v>
      </c>
      <c r="AD203" s="261"/>
      <c r="AE203" s="99" t="s">
        <v>2</v>
      </c>
      <c r="AF203" s="8">
        <v>17</v>
      </c>
      <c r="AG203" s="100">
        <v>31102.293676470585</v>
      </c>
      <c r="AH203" s="100">
        <v>70</v>
      </c>
    </row>
    <row r="204" spans="1:34" ht="29.25" customHeight="1">
      <c r="A204" s="30" t="s">
        <v>156</v>
      </c>
      <c r="B204" s="60" t="s">
        <v>19</v>
      </c>
      <c r="C204" s="8">
        <v>0</v>
      </c>
      <c r="D204" s="9">
        <v>0</v>
      </c>
      <c r="E204" s="9">
        <v>0</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58">
        <v>0</v>
      </c>
      <c r="Z204" s="7">
        <v>0</v>
      </c>
      <c r="AC204" s="92" t="e">
        <f>#REF!-Y204</f>
        <v>#REF!</v>
      </c>
      <c r="AD204" s="261"/>
      <c r="AE204" s="99" t="s">
        <v>19</v>
      </c>
      <c r="AF204" s="8">
        <v>0</v>
      </c>
      <c r="AG204" s="100">
        <v>0</v>
      </c>
      <c r="AH204" s="100">
        <v>0</v>
      </c>
    </row>
    <row r="205" spans="1:34" ht="30">
      <c r="A205" s="30" t="s">
        <v>156</v>
      </c>
      <c r="B205" s="61" t="s">
        <v>42</v>
      </c>
      <c r="C205" s="8">
        <v>20</v>
      </c>
      <c r="D205" s="9">
        <v>1688.6633199999999</v>
      </c>
      <c r="E205" s="9">
        <v>69.57235</v>
      </c>
      <c r="F205" s="9">
        <v>672.36223</v>
      </c>
      <c r="G205" s="9">
        <v>166.48099</v>
      </c>
      <c r="H205" s="9">
        <v>231.939</v>
      </c>
      <c r="I205" s="9">
        <v>767.9</v>
      </c>
      <c r="J205" s="9">
        <v>0</v>
      </c>
      <c r="K205" s="9">
        <v>0</v>
      </c>
      <c r="L205" s="9">
        <v>0</v>
      </c>
      <c r="M205" s="9">
        <v>133.47718</v>
      </c>
      <c r="N205" s="9">
        <v>14.05212</v>
      </c>
      <c r="O205" s="9">
        <v>0</v>
      </c>
      <c r="P205" s="9">
        <v>0</v>
      </c>
      <c r="Q205" s="9">
        <v>0</v>
      </c>
      <c r="R205" s="9">
        <v>270.34169</v>
      </c>
      <c r="S205" s="9">
        <v>324.9</v>
      </c>
      <c r="T205" s="9">
        <v>104.37753000000001</v>
      </c>
      <c r="U205" s="9">
        <v>0</v>
      </c>
      <c r="V205" s="9">
        <v>0</v>
      </c>
      <c r="W205" s="9">
        <v>0</v>
      </c>
      <c r="X205" s="9">
        <v>1.8312499999999998</v>
      </c>
      <c r="Y205" s="58">
        <v>4445.89766</v>
      </c>
      <c r="Z205" s="7">
        <v>18524.57358333333</v>
      </c>
      <c r="AC205" s="92" t="e">
        <f>#REF!-Y205</f>
        <v>#REF!</v>
      </c>
      <c r="AD205" s="261"/>
      <c r="AE205" s="101" t="s">
        <v>42</v>
      </c>
      <c r="AF205" s="8">
        <v>20</v>
      </c>
      <c r="AG205" s="100">
        <v>18524.57358333333</v>
      </c>
      <c r="AH205" s="100">
        <v>78.44897110692261</v>
      </c>
    </row>
    <row r="206" spans="1:34" ht="43.5" customHeight="1">
      <c r="A206" s="30" t="s">
        <v>156</v>
      </c>
      <c r="B206" s="60" t="s">
        <v>43</v>
      </c>
      <c r="C206" s="8">
        <v>19</v>
      </c>
      <c r="D206" s="9">
        <v>1796.99461</v>
      </c>
      <c r="E206" s="9">
        <v>63.54447000000001</v>
      </c>
      <c r="F206" s="9">
        <v>454.24044</v>
      </c>
      <c r="G206" s="9">
        <v>0</v>
      </c>
      <c r="H206" s="9">
        <v>215.89130999999998</v>
      </c>
      <c r="I206" s="9">
        <v>716.9</v>
      </c>
      <c r="J206" s="9">
        <v>0</v>
      </c>
      <c r="K206" s="9">
        <v>0</v>
      </c>
      <c r="L206" s="9">
        <v>0</v>
      </c>
      <c r="M206" s="9">
        <v>263.97688</v>
      </c>
      <c r="N206" s="9">
        <v>5.18375</v>
      </c>
      <c r="O206" s="9">
        <v>0</v>
      </c>
      <c r="P206" s="9">
        <v>0</v>
      </c>
      <c r="Q206" s="9">
        <v>0</v>
      </c>
      <c r="R206" s="9">
        <v>254.30370000000002</v>
      </c>
      <c r="S206" s="9">
        <v>246.3</v>
      </c>
      <c r="T206" s="9">
        <v>104.71908</v>
      </c>
      <c r="U206" s="9">
        <v>0</v>
      </c>
      <c r="V206" s="9">
        <v>0</v>
      </c>
      <c r="W206" s="9">
        <v>0</v>
      </c>
      <c r="X206" s="9">
        <v>0</v>
      </c>
      <c r="Y206" s="58">
        <v>4122.05424</v>
      </c>
      <c r="Z206" s="7">
        <v>18079.185263157895</v>
      </c>
      <c r="AC206" s="92" t="e">
        <f>#REF!-Y206</f>
        <v>#REF!</v>
      </c>
      <c r="AD206" s="261"/>
      <c r="AE206" s="99" t="s">
        <v>43</v>
      </c>
      <c r="AF206" s="8">
        <v>19</v>
      </c>
      <c r="AG206" s="100">
        <v>18079.185263157895</v>
      </c>
      <c r="AH206" s="100">
        <v>67</v>
      </c>
    </row>
    <row r="207" spans="1:34" ht="24" customHeight="1">
      <c r="A207" s="30" t="s">
        <v>156</v>
      </c>
      <c r="B207" s="62" t="s">
        <v>8</v>
      </c>
      <c r="C207" s="8"/>
      <c r="D207" s="9"/>
      <c r="E207" s="9"/>
      <c r="F207" s="9"/>
      <c r="G207" s="9"/>
      <c r="H207" s="9"/>
      <c r="I207" s="9"/>
      <c r="J207" s="9"/>
      <c r="K207" s="9"/>
      <c r="L207" s="9"/>
      <c r="M207" s="9"/>
      <c r="N207" s="9"/>
      <c r="O207" s="9"/>
      <c r="P207" s="9"/>
      <c r="Q207" s="9"/>
      <c r="R207" s="9"/>
      <c r="S207" s="9"/>
      <c r="T207" s="9"/>
      <c r="U207" s="9"/>
      <c r="V207" s="9"/>
      <c r="W207" s="9"/>
      <c r="X207" s="9"/>
      <c r="Y207" s="58">
        <v>0</v>
      </c>
      <c r="Z207" s="7">
        <v>0</v>
      </c>
      <c r="AC207" s="92" t="e">
        <f>#REF!-Y207</f>
        <v>#REF!</v>
      </c>
      <c r="AD207" s="261"/>
      <c r="AE207" s="102" t="s">
        <v>8</v>
      </c>
      <c r="AF207" s="8"/>
      <c r="AG207" s="100">
        <v>0</v>
      </c>
      <c r="AH207" s="100">
        <v>0</v>
      </c>
    </row>
    <row r="208" spans="1:34" ht="22.5" customHeight="1">
      <c r="A208" s="30" t="s">
        <v>156</v>
      </c>
      <c r="B208" s="63" t="s">
        <v>9</v>
      </c>
      <c r="C208" s="8">
        <v>16</v>
      </c>
      <c r="D208" s="9">
        <v>1325.9774400000001</v>
      </c>
      <c r="E208" s="9">
        <v>45.43427</v>
      </c>
      <c r="F208" s="9">
        <v>300.28524000000004</v>
      </c>
      <c r="G208" s="9">
        <v>0</v>
      </c>
      <c r="H208" s="9">
        <v>165.26957</v>
      </c>
      <c r="I208" s="9">
        <v>590.3</v>
      </c>
      <c r="J208" s="9">
        <v>0</v>
      </c>
      <c r="K208" s="9">
        <v>0</v>
      </c>
      <c r="L208" s="9">
        <v>0</v>
      </c>
      <c r="M208" s="9">
        <v>224.42952000000002</v>
      </c>
      <c r="N208" s="9">
        <v>2.53745</v>
      </c>
      <c r="O208" s="9">
        <v>0</v>
      </c>
      <c r="P208" s="9">
        <v>0</v>
      </c>
      <c r="Q208" s="9">
        <v>0</v>
      </c>
      <c r="R208" s="9">
        <v>184.45094</v>
      </c>
      <c r="S208" s="9">
        <v>192.5</v>
      </c>
      <c r="T208" s="9">
        <v>27.47397</v>
      </c>
      <c r="U208" s="9">
        <v>0</v>
      </c>
      <c r="V208" s="9">
        <v>0</v>
      </c>
      <c r="W208" s="9">
        <v>0</v>
      </c>
      <c r="X208" s="9">
        <v>0</v>
      </c>
      <c r="Y208" s="58">
        <v>3058.6584000000003</v>
      </c>
      <c r="Z208" s="7">
        <v>15930.5125</v>
      </c>
      <c r="AC208" s="92" t="e">
        <f>#REF!-Y208</f>
        <v>#REF!</v>
      </c>
      <c r="AD208" s="261"/>
      <c r="AE208" s="103" t="s">
        <v>9</v>
      </c>
      <c r="AF208" s="8">
        <v>16</v>
      </c>
      <c r="AG208" s="100">
        <v>15930.5125</v>
      </c>
      <c r="AH208" s="100">
        <v>71.49967574108952</v>
      </c>
    </row>
    <row r="209" spans="1:34" ht="33.75" customHeight="1">
      <c r="A209" s="30" t="s">
        <v>156</v>
      </c>
      <c r="B209" s="64" t="s">
        <v>44</v>
      </c>
      <c r="C209" s="8">
        <v>1</v>
      </c>
      <c r="D209" s="9">
        <v>102.07485000000001</v>
      </c>
      <c r="E209" s="9">
        <v>5.094780000000001</v>
      </c>
      <c r="F209" s="9">
        <v>27.844849999999994</v>
      </c>
      <c r="G209" s="9">
        <v>0</v>
      </c>
      <c r="H209" s="9">
        <v>12.126000000000001</v>
      </c>
      <c r="I209" s="9">
        <v>32.4</v>
      </c>
      <c r="J209" s="9">
        <v>0</v>
      </c>
      <c r="K209" s="9">
        <v>0</v>
      </c>
      <c r="L209" s="9">
        <v>0</v>
      </c>
      <c r="M209" s="9">
        <v>11.74851</v>
      </c>
      <c r="N209" s="9">
        <v>1.846</v>
      </c>
      <c r="O209" s="9">
        <v>2.61263</v>
      </c>
      <c r="P209" s="9">
        <v>0</v>
      </c>
      <c r="Q209" s="9">
        <v>0</v>
      </c>
      <c r="R209" s="9">
        <v>9.70618</v>
      </c>
      <c r="S209" s="9">
        <v>11.7</v>
      </c>
      <c r="T209" s="9">
        <v>5.049</v>
      </c>
      <c r="U209" s="9">
        <v>0</v>
      </c>
      <c r="V209" s="9">
        <v>0</v>
      </c>
      <c r="W209" s="9">
        <v>0</v>
      </c>
      <c r="X209" s="9">
        <v>0</v>
      </c>
      <c r="Y209" s="58">
        <v>222.2028</v>
      </c>
      <c r="Z209" s="7">
        <v>18516.9</v>
      </c>
      <c r="AC209" s="92" t="e">
        <f>#REF!-Y209</f>
        <v>#REF!</v>
      </c>
      <c r="AD209" s="261"/>
      <c r="AE209" s="104" t="s">
        <v>44</v>
      </c>
      <c r="AF209" s="8">
        <v>1</v>
      </c>
      <c r="AG209" s="100">
        <v>18516.9</v>
      </c>
      <c r="AH209" s="100">
        <v>55.08310813094508</v>
      </c>
    </row>
    <row r="210" spans="1:34" ht="22.5" customHeight="1">
      <c r="A210" s="30" t="s">
        <v>156</v>
      </c>
      <c r="B210" s="62" t="s">
        <v>8</v>
      </c>
      <c r="C210" s="8"/>
      <c r="D210" s="9"/>
      <c r="E210" s="9"/>
      <c r="F210" s="9"/>
      <c r="G210" s="9"/>
      <c r="H210" s="9"/>
      <c r="I210" s="9"/>
      <c r="J210" s="9"/>
      <c r="K210" s="9"/>
      <c r="L210" s="9"/>
      <c r="M210" s="9"/>
      <c r="N210" s="9"/>
      <c r="O210" s="9"/>
      <c r="P210" s="9"/>
      <c r="Q210" s="9"/>
      <c r="R210" s="9"/>
      <c r="S210" s="9"/>
      <c r="T210" s="9"/>
      <c r="U210" s="9"/>
      <c r="V210" s="9"/>
      <c r="W210" s="9"/>
      <c r="X210" s="9"/>
      <c r="Y210" s="58">
        <v>0</v>
      </c>
      <c r="Z210" s="7">
        <v>0</v>
      </c>
      <c r="AC210" s="92" t="e">
        <f>#REF!-Y210</f>
        <v>#REF!</v>
      </c>
      <c r="AD210" s="261"/>
      <c r="AE210" s="102" t="s">
        <v>8</v>
      </c>
      <c r="AF210" s="8"/>
      <c r="AG210" s="100">
        <v>0</v>
      </c>
      <c r="AH210" s="100">
        <v>0</v>
      </c>
    </row>
    <row r="211" spans="1:34" ht="22.5" customHeight="1">
      <c r="A211" s="30" t="s">
        <v>156</v>
      </c>
      <c r="B211" s="63" t="s">
        <v>10</v>
      </c>
      <c r="C211" s="8">
        <v>1</v>
      </c>
      <c r="D211" s="9">
        <v>102.07485000000001</v>
      </c>
      <c r="E211" s="9">
        <v>5.094780000000001</v>
      </c>
      <c r="F211" s="9">
        <v>27.844849999999994</v>
      </c>
      <c r="G211" s="9">
        <v>0</v>
      </c>
      <c r="H211" s="9">
        <v>12.126000000000001</v>
      </c>
      <c r="I211" s="9">
        <v>32.4</v>
      </c>
      <c r="J211" s="9">
        <v>0</v>
      </c>
      <c r="K211" s="9">
        <v>0</v>
      </c>
      <c r="L211" s="9">
        <v>0</v>
      </c>
      <c r="M211" s="9">
        <v>11.74851</v>
      </c>
      <c r="N211" s="9">
        <v>1.846</v>
      </c>
      <c r="O211" s="9">
        <v>2.61263</v>
      </c>
      <c r="P211" s="9">
        <v>0</v>
      </c>
      <c r="Q211" s="9">
        <v>0</v>
      </c>
      <c r="R211" s="9">
        <v>9.70618</v>
      </c>
      <c r="S211" s="9">
        <v>11.7</v>
      </c>
      <c r="T211" s="9">
        <v>5.049</v>
      </c>
      <c r="U211" s="9">
        <v>0</v>
      </c>
      <c r="V211" s="9">
        <v>0</v>
      </c>
      <c r="W211" s="9">
        <v>0</v>
      </c>
      <c r="X211" s="9">
        <v>0</v>
      </c>
      <c r="Y211" s="58">
        <v>222.2028</v>
      </c>
      <c r="Z211" s="7">
        <v>18516.9</v>
      </c>
      <c r="AC211" s="92" t="e">
        <f>#REF!-Y211</f>
        <v>#REF!</v>
      </c>
      <c r="AD211" s="261"/>
      <c r="AE211" s="103" t="s">
        <v>10</v>
      </c>
      <c r="AF211" s="8">
        <v>1</v>
      </c>
      <c r="AG211" s="100">
        <v>18516.9</v>
      </c>
      <c r="AH211" s="100">
        <v>55.08310813094508</v>
      </c>
    </row>
    <row r="212" spans="1:34" ht="30">
      <c r="A212" s="30" t="s">
        <v>156</v>
      </c>
      <c r="B212" s="65" t="s">
        <v>11</v>
      </c>
      <c r="C212" s="8">
        <v>4</v>
      </c>
      <c r="D212" s="9">
        <v>353.79585999999995</v>
      </c>
      <c r="E212" s="9">
        <v>0</v>
      </c>
      <c r="F212" s="9">
        <v>39.040150000000004</v>
      </c>
      <c r="G212" s="9">
        <v>0</v>
      </c>
      <c r="H212" s="9">
        <v>191.61325</v>
      </c>
      <c r="I212" s="9">
        <v>0</v>
      </c>
      <c r="J212" s="9">
        <v>0</v>
      </c>
      <c r="K212" s="9">
        <v>0</v>
      </c>
      <c r="L212" s="9">
        <v>0</v>
      </c>
      <c r="M212" s="9">
        <v>19.60449</v>
      </c>
      <c r="N212" s="9">
        <v>5.9755</v>
      </c>
      <c r="O212" s="9">
        <v>2.36945</v>
      </c>
      <c r="P212" s="9">
        <v>0</v>
      </c>
      <c r="Q212" s="9">
        <v>0</v>
      </c>
      <c r="R212" s="9">
        <v>36.83038</v>
      </c>
      <c r="S212" s="9">
        <v>41</v>
      </c>
      <c r="T212" s="9">
        <v>0</v>
      </c>
      <c r="U212" s="9">
        <v>0</v>
      </c>
      <c r="V212" s="9">
        <v>0</v>
      </c>
      <c r="W212" s="9">
        <v>0</v>
      </c>
      <c r="X212" s="9">
        <v>0</v>
      </c>
      <c r="Y212" s="58">
        <v>690.2290799999998</v>
      </c>
      <c r="Z212" s="7">
        <v>14379.772499999995</v>
      </c>
      <c r="AC212" s="92" t="e">
        <f>#REF!-Y212</f>
        <v>#REF!</v>
      </c>
      <c r="AD212" s="261"/>
      <c r="AE212" s="10" t="s">
        <v>11</v>
      </c>
      <c r="AF212" s="8">
        <v>4</v>
      </c>
      <c r="AG212" s="100">
        <v>14379.772499999995</v>
      </c>
      <c r="AH212" s="100">
        <v>65.74787223343994</v>
      </c>
    </row>
    <row r="213" spans="1:34" ht="21" customHeight="1">
      <c r="A213" s="30" t="s">
        <v>156</v>
      </c>
      <c r="B213" s="65" t="s">
        <v>13</v>
      </c>
      <c r="C213" s="8">
        <v>25</v>
      </c>
      <c r="D213" s="9">
        <v>5591.53306</v>
      </c>
      <c r="E213" s="9">
        <v>0</v>
      </c>
      <c r="F213" s="9">
        <v>1298.53444</v>
      </c>
      <c r="G213" s="9">
        <v>0</v>
      </c>
      <c r="H213" s="9">
        <v>663.3169</v>
      </c>
      <c r="I213" s="9">
        <v>2205.4</v>
      </c>
      <c r="J213" s="9">
        <v>0</v>
      </c>
      <c r="K213" s="9">
        <v>0</v>
      </c>
      <c r="L213" s="9">
        <v>0</v>
      </c>
      <c r="M213" s="9">
        <v>632.9143600000001</v>
      </c>
      <c r="N213" s="9">
        <v>29.67518</v>
      </c>
      <c r="O213" s="9">
        <v>0</v>
      </c>
      <c r="P213" s="9">
        <v>0</v>
      </c>
      <c r="Q213" s="9">
        <v>0</v>
      </c>
      <c r="R213" s="9">
        <v>749.74081</v>
      </c>
      <c r="S213" s="9">
        <v>733.5</v>
      </c>
      <c r="T213" s="9">
        <v>64.81108</v>
      </c>
      <c r="U213" s="9">
        <v>0</v>
      </c>
      <c r="V213" s="9">
        <v>0</v>
      </c>
      <c r="W213" s="9">
        <v>0</v>
      </c>
      <c r="X213" s="9">
        <v>0.94272</v>
      </c>
      <c r="Y213" s="58">
        <v>11970.368549999997</v>
      </c>
      <c r="Z213" s="7">
        <v>39901.2285</v>
      </c>
      <c r="AC213" s="92" t="e">
        <f>#REF!-Y213</f>
        <v>#REF!</v>
      </c>
      <c r="AD213" s="261"/>
      <c r="AE213" s="10" t="s">
        <v>13</v>
      </c>
      <c r="AF213" s="8">
        <v>25</v>
      </c>
      <c r="AG213" s="100">
        <v>39901.2285</v>
      </c>
      <c r="AH213" s="100">
        <v>64.42270592602023</v>
      </c>
    </row>
    <row r="214" spans="1:34" ht="21" customHeight="1">
      <c r="A214" s="30" t="s">
        <v>156</v>
      </c>
      <c r="B214" s="62" t="s">
        <v>8</v>
      </c>
      <c r="C214" s="8"/>
      <c r="D214" s="9"/>
      <c r="E214" s="9"/>
      <c r="F214" s="9"/>
      <c r="G214" s="9"/>
      <c r="H214" s="9"/>
      <c r="I214" s="9"/>
      <c r="J214" s="9"/>
      <c r="K214" s="9"/>
      <c r="L214" s="9"/>
      <c r="M214" s="9"/>
      <c r="N214" s="9"/>
      <c r="O214" s="9"/>
      <c r="P214" s="9"/>
      <c r="Q214" s="9"/>
      <c r="R214" s="9"/>
      <c r="S214" s="9"/>
      <c r="T214" s="9"/>
      <c r="U214" s="9"/>
      <c r="V214" s="9"/>
      <c r="W214" s="9"/>
      <c r="X214" s="9"/>
      <c r="Y214" s="58">
        <v>0</v>
      </c>
      <c r="Z214" s="7">
        <v>0</v>
      </c>
      <c r="AC214" s="92" t="e">
        <f>#REF!-Y214</f>
        <v>#REF!</v>
      </c>
      <c r="AD214" s="261"/>
      <c r="AE214" s="102" t="s">
        <v>8</v>
      </c>
      <c r="AF214" s="8"/>
      <c r="AG214" s="100">
        <v>0</v>
      </c>
      <c r="AH214" s="100">
        <v>0</v>
      </c>
    </row>
    <row r="215" spans="1:34" ht="20.25" customHeight="1">
      <c r="A215" s="30" t="s">
        <v>156</v>
      </c>
      <c r="B215" s="63" t="s">
        <v>12</v>
      </c>
      <c r="C215" s="8">
        <v>25</v>
      </c>
      <c r="D215" s="9">
        <v>5591.53306</v>
      </c>
      <c r="E215" s="9">
        <v>0</v>
      </c>
      <c r="F215" s="9">
        <v>1298.53444</v>
      </c>
      <c r="G215" s="9">
        <v>0</v>
      </c>
      <c r="H215" s="9">
        <v>663.3169</v>
      </c>
      <c r="I215" s="9">
        <v>2205.4</v>
      </c>
      <c r="J215" s="9">
        <v>0</v>
      </c>
      <c r="K215" s="9">
        <v>0</v>
      </c>
      <c r="L215" s="9">
        <v>0</v>
      </c>
      <c r="M215" s="9">
        <v>632.9143600000001</v>
      </c>
      <c r="N215" s="9">
        <v>29.67518</v>
      </c>
      <c r="O215" s="9">
        <v>0</v>
      </c>
      <c r="P215" s="9">
        <v>0</v>
      </c>
      <c r="Q215" s="9">
        <v>0</v>
      </c>
      <c r="R215" s="9">
        <v>749.74081</v>
      </c>
      <c r="S215" s="9">
        <v>733.5</v>
      </c>
      <c r="T215" s="9">
        <v>64.81108</v>
      </c>
      <c r="U215" s="9">
        <v>0</v>
      </c>
      <c r="V215" s="9">
        <v>0</v>
      </c>
      <c r="W215" s="9">
        <v>0</v>
      </c>
      <c r="X215" s="9">
        <v>0.94272</v>
      </c>
      <c r="Y215" s="58">
        <v>11970.368549999997</v>
      </c>
      <c r="Z215" s="7">
        <v>39901.2285</v>
      </c>
      <c r="AC215" s="92" t="e">
        <f>#REF!-Y215</f>
        <v>#REF!</v>
      </c>
      <c r="AD215" s="261"/>
      <c r="AE215" s="103" t="s">
        <v>12</v>
      </c>
      <c r="AF215" s="8">
        <v>25</v>
      </c>
      <c r="AG215" s="100">
        <v>39901.2285</v>
      </c>
      <c r="AH215" s="100">
        <v>64.42270592602023</v>
      </c>
    </row>
    <row r="216" spans="1:34" ht="20.25" customHeight="1" thickBot="1">
      <c r="A216" s="30" t="s">
        <v>156</v>
      </c>
      <c r="B216" s="64" t="s">
        <v>41</v>
      </c>
      <c r="C216" s="8">
        <v>12</v>
      </c>
      <c r="D216" s="9">
        <v>623.10681</v>
      </c>
      <c r="E216" s="9">
        <v>0</v>
      </c>
      <c r="F216" s="9">
        <v>0</v>
      </c>
      <c r="G216" s="9">
        <v>0</v>
      </c>
      <c r="H216" s="9">
        <v>467.90165</v>
      </c>
      <c r="I216" s="9">
        <v>0</v>
      </c>
      <c r="J216" s="9">
        <v>0</v>
      </c>
      <c r="K216" s="9">
        <v>0</v>
      </c>
      <c r="L216" s="9">
        <v>0</v>
      </c>
      <c r="M216" s="9">
        <v>92.59217</v>
      </c>
      <c r="N216" s="9">
        <v>7.721299999999999</v>
      </c>
      <c r="O216" s="9">
        <v>148.55255</v>
      </c>
      <c r="P216" s="9">
        <v>47.227940000000004</v>
      </c>
      <c r="Q216" s="9">
        <v>0</v>
      </c>
      <c r="R216" s="9">
        <v>87.68257</v>
      </c>
      <c r="S216" s="9">
        <v>0</v>
      </c>
      <c r="T216" s="9">
        <v>0</v>
      </c>
      <c r="U216" s="9">
        <v>0</v>
      </c>
      <c r="V216" s="9">
        <v>0</v>
      </c>
      <c r="W216" s="9">
        <v>0</v>
      </c>
      <c r="X216" s="9">
        <v>0</v>
      </c>
      <c r="Y216" s="58">
        <v>1474.7849899999999</v>
      </c>
      <c r="Z216" s="7">
        <v>10241.562430555556</v>
      </c>
      <c r="AC216" s="92" t="e">
        <f>#REF!-Y216</f>
        <v>#REF!</v>
      </c>
      <c r="AD216" s="263"/>
      <c r="AE216" s="246" t="s">
        <v>41</v>
      </c>
      <c r="AF216" s="50">
        <v>12</v>
      </c>
      <c r="AG216" s="248">
        <v>10241.562430555556</v>
      </c>
      <c r="AH216" s="248">
        <v>75.09172464348448</v>
      </c>
    </row>
    <row r="217" spans="1:34" ht="19.5" thickBot="1">
      <c r="A217" s="30" t="s">
        <v>157</v>
      </c>
      <c r="B217" s="17" t="s">
        <v>7</v>
      </c>
      <c r="C217" s="51">
        <v>165</v>
      </c>
      <c r="D217" s="53">
        <v>16051.900000000001</v>
      </c>
      <c r="E217" s="53">
        <v>251.1</v>
      </c>
      <c r="F217" s="53">
        <v>3432.1</v>
      </c>
      <c r="G217" s="53">
        <v>205.8</v>
      </c>
      <c r="H217" s="53">
        <v>2636.9999999999995</v>
      </c>
      <c r="I217" s="53">
        <v>13633.9</v>
      </c>
      <c r="J217" s="53">
        <v>0</v>
      </c>
      <c r="K217" s="53">
        <v>0</v>
      </c>
      <c r="L217" s="53">
        <v>23.5</v>
      </c>
      <c r="M217" s="53">
        <v>1975.6000000000001</v>
      </c>
      <c r="N217" s="53">
        <v>106</v>
      </c>
      <c r="O217" s="53">
        <v>298</v>
      </c>
      <c r="P217" s="53">
        <v>43.2</v>
      </c>
      <c r="Q217" s="53">
        <v>0</v>
      </c>
      <c r="R217" s="53">
        <v>2552.1000000000004</v>
      </c>
      <c r="S217" s="53">
        <v>2073.6</v>
      </c>
      <c r="T217" s="53">
        <v>360.3</v>
      </c>
      <c r="U217" s="53">
        <v>0</v>
      </c>
      <c r="V217" s="53">
        <v>0</v>
      </c>
      <c r="W217" s="53">
        <v>11.1</v>
      </c>
      <c r="X217" s="53">
        <v>21</v>
      </c>
      <c r="Y217" s="53">
        <v>43676.2</v>
      </c>
      <c r="Z217" s="54">
        <v>22058.686868686866</v>
      </c>
      <c r="AC217" s="92" t="e">
        <f>#REF!-Y217</f>
        <v>#REF!</v>
      </c>
      <c r="AD217" s="236" t="s">
        <v>157</v>
      </c>
      <c r="AE217" s="237" t="s">
        <v>7</v>
      </c>
      <c r="AF217" s="112">
        <v>165</v>
      </c>
      <c r="AG217" s="238">
        <v>22058.686868686866</v>
      </c>
      <c r="AH217" s="403" t="s">
        <v>256</v>
      </c>
    </row>
    <row r="218" spans="1:34" ht="15">
      <c r="A218" s="30" t="s">
        <v>157</v>
      </c>
      <c r="B218" s="57" t="s">
        <v>14</v>
      </c>
      <c r="C218" s="8"/>
      <c r="D218" s="9"/>
      <c r="E218" s="9"/>
      <c r="F218" s="9"/>
      <c r="G218" s="9"/>
      <c r="H218" s="9"/>
      <c r="I218" s="9"/>
      <c r="J218" s="9"/>
      <c r="K218" s="9"/>
      <c r="L218" s="9"/>
      <c r="M218" s="9"/>
      <c r="N218" s="9"/>
      <c r="O218" s="9"/>
      <c r="P218" s="9"/>
      <c r="Q218" s="9"/>
      <c r="R218" s="9"/>
      <c r="S218" s="9"/>
      <c r="T218" s="9"/>
      <c r="U218" s="9"/>
      <c r="V218" s="9"/>
      <c r="W218" s="9"/>
      <c r="X218" s="9"/>
      <c r="Y218" s="58"/>
      <c r="Z218" s="7">
        <v>0</v>
      </c>
      <c r="AC218" s="92" t="e">
        <f>#REF!-Y218</f>
        <v>#REF!</v>
      </c>
      <c r="AD218" s="262"/>
      <c r="AE218" s="245" t="s">
        <v>14</v>
      </c>
      <c r="AF218" s="118"/>
      <c r="AG218" s="249"/>
      <c r="AH218" s="250">
        <v>0</v>
      </c>
    </row>
    <row r="219" spans="1:34" ht="29.25" customHeight="1">
      <c r="A219" s="30" t="s">
        <v>157</v>
      </c>
      <c r="B219" s="60" t="s">
        <v>3</v>
      </c>
      <c r="C219" s="8">
        <v>3</v>
      </c>
      <c r="D219" s="9">
        <v>534.7</v>
      </c>
      <c r="E219" s="9">
        <v>19.6</v>
      </c>
      <c r="F219" s="9">
        <v>262.4</v>
      </c>
      <c r="G219" s="9">
        <v>0</v>
      </c>
      <c r="H219" s="9">
        <v>151.1</v>
      </c>
      <c r="I219" s="9">
        <v>403.5</v>
      </c>
      <c r="J219" s="9">
        <v>0</v>
      </c>
      <c r="K219" s="9">
        <v>0</v>
      </c>
      <c r="L219" s="9">
        <v>0</v>
      </c>
      <c r="M219" s="9">
        <v>118.3</v>
      </c>
      <c r="N219" s="9">
        <v>0</v>
      </c>
      <c r="O219" s="9">
        <v>0</v>
      </c>
      <c r="P219" s="9">
        <v>0</v>
      </c>
      <c r="Q219" s="9">
        <v>0</v>
      </c>
      <c r="R219" s="9">
        <v>116.5</v>
      </c>
      <c r="S219" s="9">
        <v>102.6</v>
      </c>
      <c r="T219" s="9">
        <v>0</v>
      </c>
      <c r="U219" s="9">
        <v>0</v>
      </c>
      <c r="V219" s="9">
        <v>0</v>
      </c>
      <c r="W219" s="9">
        <v>3.6</v>
      </c>
      <c r="X219" s="9">
        <v>0</v>
      </c>
      <c r="Y219" s="58">
        <v>1712.3</v>
      </c>
      <c r="Z219" s="7">
        <v>47563.88888888889</v>
      </c>
      <c r="AC219" s="92" t="e">
        <f>#REF!-Y219</f>
        <v>#REF!</v>
      </c>
      <c r="AD219" s="261"/>
      <c r="AE219" s="99" t="s">
        <v>3</v>
      </c>
      <c r="AF219" s="8">
        <v>3</v>
      </c>
      <c r="AG219" s="100">
        <v>47563.88888888889</v>
      </c>
      <c r="AH219" s="100">
        <v>122.91004301477464</v>
      </c>
    </row>
    <row r="220" spans="1:34" ht="29.25" customHeight="1">
      <c r="A220" s="30" t="s">
        <v>157</v>
      </c>
      <c r="B220" s="60" t="s">
        <v>2</v>
      </c>
      <c r="C220" s="8">
        <v>10</v>
      </c>
      <c r="D220" s="9">
        <v>1135.3</v>
      </c>
      <c r="E220" s="9">
        <v>59.4</v>
      </c>
      <c r="F220" s="9">
        <v>374.7</v>
      </c>
      <c r="G220" s="9">
        <v>64.5</v>
      </c>
      <c r="H220" s="9">
        <v>329.9</v>
      </c>
      <c r="I220" s="9">
        <v>1196.6</v>
      </c>
      <c r="J220" s="9">
        <v>0</v>
      </c>
      <c r="K220" s="9">
        <v>0</v>
      </c>
      <c r="L220" s="9">
        <v>0</v>
      </c>
      <c r="M220" s="9">
        <v>176.9</v>
      </c>
      <c r="N220" s="9">
        <v>18.7</v>
      </c>
      <c r="O220" s="9">
        <v>0</v>
      </c>
      <c r="P220" s="9">
        <v>0</v>
      </c>
      <c r="Q220" s="9">
        <v>0</v>
      </c>
      <c r="R220" s="9">
        <v>219.8</v>
      </c>
      <c r="S220" s="9">
        <v>197.5</v>
      </c>
      <c r="T220" s="9">
        <v>0</v>
      </c>
      <c r="U220" s="9">
        <v>0</v>
      </c>
      <c r="V220" s="9">
        <v>0</v>
      </c>
      <c r="W220" s="9">
        <v>3.3</v>
      </c>
      <c r="X220" s="9">
        <v>0</v>
      </c>
      <c r="Y220" s="58">
        <v>3776.6000000000004</v>
      </c>
      <c r="Z220" s="7">
        <v>31471.666666666668</v>
      </c>
      <c r="AC220" s="92" t="e">
        <f>#REF!-Y220</f>
        <v>#REF!</v>
      </c>
      <c r="AD220" s="261"/>
      <c r="AE220" s="99" t="s">
        <v>2</v>
      </c>
      <c r="AF220" s="8">
        <v>10</v>
      </c>
      <c r="AG220" s="100">
        <v>31471.666666666668</v>
      </c>
      <c r="AH220" s="100">
        <v>151.85413547080066</v>
      </c>
    </row>
    <row r="221" spans="1:34" ht="29.25" customHeight="1">
      <c r="A221" s="30" t="s">
        <v>157</v>
      </c>
      <c r="B221" s="60" t="s">
        <v>19</v>
      </c>
      <c r="C221" s="8">
        <v>0</v>
      </c>
      <c r="D221" s="9">
        <v>0</v>
      </c>
      <c r="E221" s="9">
        <v>0</v>
      </c>
      <c r="F221" s="9">
        <v>0</v>
      </c>
      <c r="G221" s="9">
        <v>0</v>
      </c>
      <c r="H221" s="9">
        <v>0</v>
      </c>
      <c r="I221" s="9">
        <v>0</v>
      </c>
      <c r="J221" s="9">
        <v>0</v>
      </c>
      <c r="K221" s="9">
        <v>0</v>
      </c>
      <c r="L221" s="9">
        <v>0</v>
      </c>
      <c r="M221" s="9">
        <v>0</v>
      </c>
      <c r="N221" s="9">
        <v>0</v>
      </c>
      <c r="O221" s="9">
        <v>0</v>
      </c>
      <c r="P221" s="9">
        <v>0</v>
      </c>
      <c r="Q221" s="9">
        <v>0</v>
      </c>
      <c r="R221" s="9">
        <v>0</v>
      </c>
      <c r="S221" s="9">
        <v>0</v>
      </c>
      <c r="T221" s="9">
        <v>0</v>
      </c>
      <c r="U221" s="9">
        <v>0</v>
      </c>
      <c r="V221" s="9">
        <v>0</v>
      </c>
      <c r="W221" s="9">
        <v>0</v>
      </c>
      <c r="X221" s="9">
        <v>0</v>
      </c>
      <c r="Y221" s="58">
        <v>0</v>
      </c>
      <c r="Z221" s="7">
        <v>0</v>
      </c>
      <c r="AC221" s="92" t="e">
        <f>#REF!-Y221</f>
        <v>#REF!</v>
      </c>
      <c r="AD221" s="261"/>
      <c r="AE221" s="99" t="s">
        <v>19</v>
      </c>
      <c r="AF221" s="8">
        <v>0</v>
      </c>
      <c r="AG221" s="100">
        <v>0</v>
      </c>
      <c r="AH221" s="100">
        <v>0</v>
      </c>
    </row>
    <row r="222" spans="1:34" ht="28.5">
      <c r="A222" s="30" t="s">
        <v>157</v>
      </c>
      <c r="B222" s="61" t="s">
        <v>42</v>
      </c>
      <c r="C222" s="8">
        <v>26</v>
      </c>
      <c r="D222" s="9">
        <v>1808.5</v>
      </c>
      <c r="E222" s="9">
        <v>84.4</v>
      </c>
      <c r="F222" s="9">
        <v>632.5</v>
      </c>
      <c r="G222" s="9">
        <v>141.3</v>
      </c>
      <c r="H222" s="9">
        <v>444.8</v>
      </c>
      <c r="I222" s="9">
        <v>1864</v>
      </c>
      <c r="J222" s="9">
        <v>0</v>
      </c>
      <c r="K222" s="9">
        <v>0</v>
      </c>
      <c r="L222" s="9">
        <v>9.8</v>
      </c>
      <c r="M222" s="9">
        <v>351.8</v>
      </c>
      <c r="N222" s="9">
        <v>27.4</v>
      </c>
      <c r="O222" s="9">
        <v>0</v>
      </c>
      <c r="P222" s="9">
        <v>0</v>
      </c>
      <c r="Q222" s="9">
        <v>0</v>
      </c>
      <c r="R222" s="9">
        <v>320</v>
      </c>
      <c r="S222" s="9">
        <v>332.1</v>
      </c>
      <c r="T222" s="9">
        <v>19.5</v>
      </c>
      <c r="U222" s="9">
        <v>0</v>
      </c>
      <c r="V222" s="9">
        <v>0</v>
      </c>
      <c r="W222" s="9">
        <v>1.6</v>
      </c>
      <c r="X222" s="9">
        <v>0</v>
      </c>
      <c r="Y222" s="58">
        <v>6037.700000000001</v>
      </c>
      <c r="Z222" s="7">
        <v>19351.602564102566</v>
      </c>
      <c r="AC222" s="92" t="e">
        <f>#REF!-Y222</f>
        <v>#REF!</v>
      </c>
      <c r="AD222" s="261"/>
      <c r="AE222" s="101" t="s">
        <v>42</v>
      </c>
      <c r="AF222" s="8">
        <v>26</v>
      </c>
      <c r="AG222" s="100">
        <v>19351.602564102566</v>
      </c>
      <c r="AH222" s="100">
        <v>146.02709427702516</v>
      </c>
    </row>
    <row r="223" spans="1:34" ht="30" customHeight="1">
      <c r="A223" s="30" t="s">
        <v>157</v>
      </c>
      <c r="B223" s="60" t="s">
        <v>43</v>
      </c>
      <c r="C223" s="8">
        <v>32</v>
      </c>
      <c r="D223" s="9">
        <v>2040.6</v>
      </c>
      <c r="E223" s="9">
        <v>79.5</v>
      </c>
      <c r="F223" s="9">
        <v>293.3</v>
      </c>
      <c r="G223" s="9">
        <v>0</v>
      </c>
      <c r="H223" s="9">
        <v>338.4</v>
      </c>
      <c r="I223" s="9">
        <v>1970.6</v>
      </c>
      <c r="J223" s="9">
        <v>0</v>
      </c>
      <c r="K223" s="9">
        <v>0</v>
      </c>
      <c r="L223" s="9">
        <v>1.3</v>
      </c>
      <c r="M223" s="9">
        <v>228.7</v>
      </c>
      <c r="N223" s="9">
        <v>22</v>
      </c>
      <c r="O223" s="9">
        <v>1</v>
      </c>
      <c r="P223" s="9">
        <v>0</v>
      </c>
      <c r="Q223" s="9">
        <v>0</v>
      </c>
      <c r="R223" s="9">
        <v>314.4</v>
      </c>
      <c r="S223" s="9">
        <v>250.8</v>
      </c>
      <c r="T223" s="9">
        <v>113.2</v>
      </c>
      <c r="U223" s="9">
        <v>0</v>
      </c>
      <c r="V223" s="9">
        <v>0</v>
      </c>
      <c r="W223" s="9">
        <v>0.6</v>
      </c>
      <c r="X223" s="9">
        <v>0</v>
      </c>
      <c r="Y223" s="58">
        <v>5654.4</v>
      </c>
      <c r="Z223" s="7">
        <v>14725</v>
      </c>
      <c r="AC223" s="92" t="e">
        <f>#REF!-Y223</f>
        <v>#REF!</v>
      </c>
      <c r="AD223" s="261"/>
      <c r="AE223" s="99" t="s">
        <v>43</v>
      </c>
      <c r="AF223" s="8">
        <v>32</v>
      </c>
      <c r="AG223" s="100">
        <v>14725</v>
      </c>
      <c r="AH223" s="100">
        <v>125.44349701068313</v>
      </c>
    </row>
    <row r="224" spans="1:34" ht="15">
      <c r="A224" s="30" t="s">
        <v>157</v>
      </c>
      <c r="B224" s="62" t="s">
        <v>8</v>
      </c>
      <c r="C224" s="8"/>
      <c r="D224" s="9"/>
      <c r="E224" s="9"/>
      <c r="F224" s="9"/>
      <c r="G224" s="9"/>
      <c r="H224" s="9"/>
      <c r="I224" s="9"/>
      <c r="J224" s="9"/>
      <c r="K224" s="9"/>
      <c r="L224" s="9"/>
      <c r="M224" s="9"/>
      <c r="N224" s="9"/>
      <c r="O224" s="9"/>
      <c r="P224" s="9"/>
      <c r="Q224" s="9"/>
      <c r="R224" s="9"/>
      <c r="S224" s="9"/>
      <c r="T224" s="9"/>
      <c r="U224" s="9"/>
      <c r="V224" s="9"/>
      <c r="W224" s="9"/>
      <c r="X224" s="9"/>
      <c r="Y224" s="58">
        <v>0</v>
      </c>
      <c r="Z224" s="7">
        <v>0</v>
      </c>
      <c r="AC224" s="92" t="e">
        <f>#REF!-Y224</f>
        <v>#REF!</v>
      </c>
      <c r="AD224" s="261"/>
      <c r="AE224" s="102" t="s">
        <v>8</v>
      </c>
      <c r="AF224" s="8"/>
      <c r="AG224" s="100">
        <v>0</v>
      </c>
      <c r="AH224" s="100">
        <v>0</v>
      </c>
    </row>
    <row r="225" spans="1:34" ht="15">
      <c r="A225" s="30" t="s">
        <v>157</v>
      </c>
      <c r="B225" s="63" t="s">
        <v>9</v>
      </c>
      <c r="C225" s="8">
        <v>25</v>
      </c>
      <c r="D225" s="9">
        <v>1687.9</v>
      </c>
      <c r="E225" s="9">
        <v>61.7</v>
      </c>
      <c r="F225" s="9">
        <v>193.6</v>
      </c>
      <c r="G225" s="9">
        <v>0</v>
      </c>
      <c r="H225" s="9">
        <v>284.6</v>
      </c>
      <c r="I225" s="9">
        <v>1649.7</v>
      </c>
      <c r="J225" s="9">
        <v>0</v>
      </c>
      <c r="K225" s="9">
        <v>0</v>
      </c>
      <c r="L225" s="9">
        <v>0</v>
      </c>
      <c r="M225" s="9">
        <v>181</v>
      </c>
      <c r="N225" s="9">
        <v>16.3</v>
      </c>
      <c r="O225" s="9">
        <v>1</v>
      </c>
      <c r="P225" s="9">
        <v>0</v>
      </c>
      <c r="Q225" s="9">
        <v>0</v>
      </c>
      <c r="R225" s="9">
        <v>265.3</v>
      </c>
      <c r="S225" s="9">
        <v>204.3</v>
      </c>
      <c r="T225" s="9">
        <v>70.3</v>
      </c>
      <c r="U225" s="9">
        <v>0</v>
      </c>
      <c r="V225" s="9">
        <v>0</v>
      </c>
      <c r="W225" s="9">
        <v>0.6</v>
      </c>
      <c r="X225" s="9">
        <v>0</v>
      </c>
      <c r="Y225" s="58">
        <v>4616.300000000001</v>
      </c>
      <c r="Z225" s="7">
        <v>15387.66666666667</v>
      </c>
      <c r="AC225" s="92" t="e">
        <f>#REF!-Y225</f>
        <v>#REF!</v>
      </c>
      <c r="AD225" s="261"/>
      <c r="AE225" s="103" t="s">
        <v>9</v>
      </c>
      <c r="AF225" s="8">
        <v>25</v>
      </c>
      <c r="AG225" s="100">
        <v>15387.66666666667</v>
      </c>
      <c r="AH225" s="100">
        <v>126.70181882812966</v>
      </c>
    </row>
    <row r="226" spans="1:34" ht="35.25" customHeight="1">
      <c r="A226" s="30" t="s">
        <v>157</v>
      </c>
      <c r="B226" s="64" t="s">
        <v>44</v>
      </c>
      <c r="C226" s="8">
        <v>2</v>
      </c>
      <c r="D226" s="9">
        <v>114</v>
      </c>
      <c r="E226" s="9">
        <v>8.2</v>
      </c>
      <c r="F226" s="9">
        <v>56.7</v>
      </c>
      <c r="G226" s="9">
        <v>0</v>
      </c>
      <c r="H226" s="9">
        <v>22.6</v>
      </c>
      <c r="I226" s="9">
        <v>136.4</v>
      </c>
      <c r="J226" s="9">
        <v>0</v>
      </c>
      <c r="K226" s="9">
        <v>0</v>
      </c>
      <c r="L226" s="9">
        <v>4</v>
      </c>
      <c r="M226" s="9">
        <v>24.2</v>
      </c>
      <c r="N226" s="9">
        <v>2</v>
      </c>
      <c r="O226" s="9">
        <v>0</v>
      </c>
      <c r="P226" s="9">
        <v>0</v>
      </c>
      <c r="Q226" s="9">
        <v>0</v>
      </c>
      <c r="R226" s="9">
        <v>26.8</v>
      </c>
      <c r="S226" s="9">
        <v>22.6</v>
      </c>
      <c r="T226" s="9">
        <v>0</v>
      </c>
      <c r="U226" s="9">
        <v>0</v>
      </c>
      <c r="V226" s="9">
        <v>0</v>
      </c>
      <c r="W226" s="9">
        <v>0</v>
      </c>
      <c r="X226" s="9">
        <v>0</v>
      </c>
      <c r="Y226" s="58">
        <v>417.5</v>
      </c>
      <c r="Z226" s="7">
        <v>17395.833333333332</v>
      </c>
      <c r="AC226" s="92" t="e">
        <f>#REF!-Y226</f>
        <v>#REF!</v>
      </c>
      <c r="AD226" s="261"/>
      <c r="AE226" s="104" t="s">
        <v>44</v>
      </c>
      <c r="AF226" s="8">
        <v>2</v>
      </c>
      <c r="AG226" s="100">
        <v>17395.833333333332</v>
      </c>
      <c r="AH226" s="100">
        <v>159.29824561403507</v>
      </c>
    </row>
    <row r="227" spans="1:34" ht="15">
      <c r="A227" s="30" t="s">
        <v>157</v>
      </c>
      <c r="B227" s="62" t="s">
        <v>8</v>
      </c>
      <c r="C227" s="8"/>
      <c r="D227" s="9"/>
      <c r="E227" s="9"/>
      <c r="F227" s="9"/>
      <c r="G227" s="9"/>
      <c r="H227" s="9"/>
      <c r="I227" s="9"/>
      <c r="J227" s="9"/>
      <c r="K227" s="9"/>
      <c r="L227" s="9"/>
      <c r="M227" s="9"/>
      <c r="N227" s="9"/>
      <c r="O227" s="9"/>
      <c r="P227" s="9"/>
      <c r="Q227" s="9"/>
      <c r="R227" s="9"/>
      <c r="S227" s="9"/>
      <c r="T227" s="9"/>
      <c r="U227" s="9"/>
      <c r="V227" s="9"/>
      <c r="W227" s="9"/>
      <c r="X227" s="9"/>
      <c r="Y227" s="58">
        <v>0</v>
      </c>
      <c r="Z227" s="7">
        <v>0</v>
      </c>
      <c r="AC227" s="92" t="e">
        <f>#REF!-Y227</f>
        <v>#REF!</v>
      </c>
      <c r="AD227" s="261"/>
      <c r="AE227" s="102" t="s">
        <v>8</v>
      </c>
      <c r="AF227" s="8"/>
      <c r="AG227" s="100">
        <v>0</v>
      </c>
      <c r="AH227" s="100">
        <v>0</v>
      </c>
    </row>
    <row r="228" spans="1:34" ht="15">
      <c r="A228" s="30" t="s">
        <v>157</v>
      </c>
      <c r="B228" s="63" t="s">
        <v>10</v>
      </c>
      <c r="C228" s="8">
        <v>1</v>
      </c>
      <c r="D228" s="9">
        <v>53.9</v>
      </c>
      <c r="E228" s="9">
        <v>3.8</v>
      </c>
      <c r="F228" s="9">
        <v>26.7</v>
      </c>
      <c r="G228" s="9">
        <v>0</v>
      </c>
      <c r="H228" s="9">
        <v>10.6</v>
      </c>
      <c r="I228" s="9">
        <v>69.6</v>
      </c>
      <c r="J228" s="9">
        <v>0</v>
      </c>
      <c r="K228" s="9">
        <v>0</v>
      </c>
      <c r="L228" s="9">
        <v>4</v>
      </c>
      <c r="M228" s="9">
        <v>15.3</v>
      </c>
      <c r="N228" s="9">
        <v>2</v>
      </c>
      <c r="O228" s="9">
        <v>0</v>
      </c>
      <c r="P228" s="9">
        <v>0</v>
      </c>
      <c r="Q228" s="9">
        <v>0</v>
      </c>
      <c r="R228" s="9">
        <v>13.4</v>
      </c>
      <c r="S228" s="9">
        <v>11.6</v>
      </c>
      <c r="T228" s="9">
        <v>0</v>
      </c>
      <c r="U228" s="9">
        <v>0</v>
      </c>
      <c r="V228" s="9">
        <v>0</v>
      </c>
      <c r="W228" s="9">
        <v>0</v>
      </c>
      <c r="X228" s="9">
        <v>0</v>
      </c>
      <c r="Y228" s="58">
        <v>210.89999999999998</v>
      </c>
      <c r="Z228" s="7">
        <v>17575</v>
      </c>
      <c r="AC228" s="92" t="e">
        <f>#REF!-Y228</f>
        <v>#REF!</v>
      </c>
      <c r="AD228" s="261"/>
      <c r="AE228" s="103" t="s">
        <v>10</v>
      </c>
      <c r="AF228" s="8">
        <v>1</v>
      </c>
      <c r="AG228" s="100">
        <v>17575</v>
      </c>
      <c r="AH228" s="100">
        <v>170.31539888682744</v>
      </c>
    </row>
    <row r="229" spans="1:34" ht="27" customHeight="1">
      <c r="A229" s="30" t="s">
        <v>157</v>
      </c>
      <c r="B229" s="65" t="s">
        <v>11</v>
      </c>
      <c r="C229" s="8">
        <v>20</v>
      </c>
      <c r="D229" s="9">
        <v>1204.3</v>
      </c>
      <c r="E229" s="9">
        <v>0</v>
      </c>
      <c r="F229" s="9">
        <v>179.5</v>
      </c>
      <c r="G229" s="9">
        <v>0</v>
      </c>
      <c r="H229" s="9">
        <v>1009.1</v>
      </c>
      <c r="I229" s="9">
        <v>53</v>
      </c>
      <c r="J229" s="9">
        <v>0</v>
      </c>
      <c r="K229" s="9">
        <v>0</v>
      </c>
      <c r="L229" s="9">
        <v>8.4</v>
      </c>
      <c r="M229" s="9">
        <v>97.9</v>
      </c>
      <c r="N229" s="9">
        <v>2.7</v>
      </c>
      <c r="O229" s="9">
        <v>18.9</v>
      </c>
      <c r="P229" s="9">
        <v>0</v>
      </c>
      <c r="Q229" s="9">
        <v>0</v>
      </c>
      <c r="R229" s="9">
        <v>139.4</v>
      </c>
      <c r="S229" s="9">
        <v>162.1</v>
      </c>
      <c r="T229" s="9">
        <v>18.3</v>
      </c>
      <c r="U229" s="9">
        <v>0</v>
      </c>
      <c r="V229" s="9">
        <v>0</v>
      </c>
      <c r="W229" s="9">
        <v>0</v>
      </c>
      <c r="X229" s="9">
        <v>21</v>
      </c>
      <c r="Y229" s="58">
        <v>2914.6000000000004</v>
      </c>
      <c r="Z229" s="7">
        <v>12144.166666666668</v>
      </c>
      <c r="AC229" s="92" t="e">
        <f>#REF!-Y229</f>
        <v>#REF!</v>
      </c>
      <c r="AD229" s="261"/>
      <c r="AE229" s="10" t="s">
        <v>11</v>
      </c>
      <c r="AF229" s="8">
        <v>20</v>
      </c>
      <c r="AG229" s="100">
        <v>12144.166666666668</v>
      </c>
      <c r="AH229" s="100">
        <v>101.65241218965373</v>
      </c>
    </row>
    <row r="230" spans="1:34" ht="18.75" customHeight="1">
      <c r="A230" s="30" t="s">
        <v>157</v>
      </c>
      <c r="B230" s="65" t="s">
        <v>13</v>
      </c>
      <c r="C230" s="8">
        <v>58</v>
      </c>
      <c r="D230" s="9">
        <v>8672.2</v>
      </c>
      <c r="E230" s="9">
        <v>0</v>
      </c>
      <c r="F230" s="9">
        <v>1633</v>
      </c>
      <c r="G230" s="9">
        <v>0</v>
      </c>
      <c r="H230" s="9">
        <v>0.7</v>
      </c>
      <c r="I230" s="9">
        <v>8009.8</v>
      </c>
      <c r="J230" s="9">
        <v>0</v>
      </c>
      <c r="K230" s="9">
        <v>0</v>
      </c>
      <c r="L230" s="9">
        <v>0</v>
      </c>
      <c r="M230" s="9">
        <v>897.6</v>
      </c>
      <c r="N230" s="9">
        <v>33.2</v>
      </c>
      <c r="O230" s="9">
        <v>0</v>
      </c>
      <c r="P230" s="9">
        <v>0</v>
      </c>
      <c r="Q230" s="9">
        <v>0</v>
      </c>
      <c r="R230" s="9">
        <v>1314.9</v>
      </c>
      <c r="S230" s="9">
        <v>1005.9</v>
      </c>
      <c r="T230" s="9">
        <v>206.1</v>
      </c>
      <c r="U230" s="9">
        <v>0</v>
      </c>
      <c r="V230" s="9">
        <v>0</v>
      </c>
      <c r="W230" s="9">
        <v>2</v>
      </c>
      <c r="X230" s="9">
        <v>0</v>
      </c>
      <c r="Y230" s="58">
        <v>21775.4</v>
      </c>
      <c r="Z230" s="7">
        <v>31286.494252873566</v>
      </c>
      <c r="AC230" s="92" t="e">
        <f>#REF!-Y230</f>
        <v>#REF!</v>
      </c>
      <c r="AD230" s="261"/>
      <c r="AE230" s="10" t="s">
        <v>13</v>
      </c>
      <c r="AF230" s="8">
        <v>58</v>
      </c>
      <c r="AG230" s="100">
        <v>31286.494252873566</v>
      </c>
      <c r="AH230" s="100">
        <v>103.96900440487995</v>
      </c>
    </row>
    <row r="231" spans="1:34" ht="15">
      <c r="A231" s="30" t="s">
        <v>157</v>
      </c>
      <c r="B231" s="62" t="s">
        <v>8</v>
      </c>
      <c r="C231" s="8"/>
      <c r="D231" s="9"/>
      <c r="E231" s="9"/>
      <c r="F231" s="9"/>
      <c r="G231" s="9"/>
      <c r="H231" s="9"/>
      <c r="I231" s="9"/>
      <c r="J231" s="9"/>
      <c r="K231" s="9"/>
      <c r="L231" s="9"/>
      <c r="M231" s="9"/>
      <c r="N231" s="9"/>
      <c r="O231" s="9"/>
      <c r="P231" s="9"/>
      <c r="Q231" s="9"/>
      <c r="R231" s="9"/>
      <c r="S231" s="9"/>
      <c r="T231" s="9"/>
      <c r="U231" s="9"/>
      <c r="V231" s="9"/>
      <c r="W231" s="9"/>
      <c r="X231" s="9"/>
      <c r="Y231" s="58">
        <v>0</v>
      </c>
      <c r="Z231" s="7">
        <v>0</v>
      </c>
      <c r="AC231" s="92" t="e">
        <f>#REF!-Y231</f>
        <v>#REF!</v>
      </c>
      <c r="AD231" s="261"/>
      <c r="AE231" s="102" t="s">
        <v>8</v>
      </c>
      <c r="AF231" s="8"/>
      <c r="AG231" s="100">
        <v>0</v>
      </c>
      <c r="AH231" s="100">
        <v>0</v>
      </c>
    </row>
    <row r="232" spans="1:34" ht="15">
      <c r="A232" s="30" t="s">
        <v>157</v>
      </c>
      <c r="B232" s="63" t="s">
        <v>12</v>
      </c>
      <c r="C232" s="8">
        <v>57</v>
      </c>
      <c r="D232" s="9">
        <v>8662.9</v>
      </c>
      <c r="E232" s="9">
        <v>0</v>
      </c>
      <c r="F232" s="9">
        <v>1631.1</v>
      </c>
      <c r="G232" s="9">
        <v>0</v>
      </c>
      <c r="H232" s="9">
        <v>0.7</v>
      </c>
      <c r="I232" s="9">
        <v>8009.8</v>
      </c>
      <c r="J232" s="9">
        <v>0</v>
      </c>
      <c r="K232" s="9">
        <v>0</v>
      </c>
      <c r="L232" s="9">
        <v>0</v>
      </c>
      <c r="M232" s="9">
        <v>897.6</v>
      </c>
      <c r="N232" s="9">
        <v>33.2</v>
      </c>
      <c r="O232" s="9">
        <v>0</v>
      </c>
      <c r="P232" s="9">
        <v>0</v>
      </c>
      <c r="Q232" s="9">
        <v>0</v>
      </c>
      <c r="R232" s="9">
        <v>1144</v>
      </c>
      <c r="S232" s="9">
        <v>1005.9</v>
      </c>
      <c r="T232" s="9">
        <v>376.9</v>
      </c>
      <c r="U232" s="9">
        <v>0</v>
      </c>
      <c r="V232" s="9">
        <v>0</v>
      </c>
      <c r="W232" s="9">
        <v>2</v>
      </c>
      <c r="X232" s="9">
        <v>0</v>
      </c>
      <c r="Y232" s="58">
        <v>21764.100000000002</v>
      </c>
      <c r="Z232" s="7">
        <v>31818.85964912281</v>
      </c>
      <c r="AC232" s="92" t="e">
        <f>#REF!-Y232</f>
        <v>#REF!</v>
      </c>
      <c r="AD232" s="261"/>
      <c r="AE232" s="103" t="s">
        <v>12</v>
      </c>
      <c r="AF232" s="8">
        <v>57</v>
      </c>
      <c r="AG232" s="100">
        <v>31818.85964912281</v>
      </c>
      <c r="AH232" s="100">
        <v>104.08061965392652</v>
      </c>
    </row>
    <row r="233" spans="1:34" ht="17.25" customHeight="1" thickBot="1">
      <c r="A233" s="30" t="s">
        <v>157</v>
      </c>
      <c r="B233" s="64" t="s">
        <v>41</v>
      </c>
      <c r="C233" s="8">
        <v>14</v>
      </c>
      <c r="D233" s="9">
        <v>542.3</v>
      </c>
      <c r="E233" s="9">
        <v>0</v>
      </c>
      <c r="F233" s="9">
        <v>0</v>
      </c>
      <c r="G233" s="9">
        <v>0</v>
      </c>
      <c r="H233" s="9">
        <v>340.4</v>
      </c>
      <c r="I233" s="9">
        <v>0</v>
      </c>
      <c r="J233" s="9">
        <v>0</v>
      </c>
      <c r="K233" s="9">
        <v>0</v>
      </c>
      <c r="L233" s="9">
        <v>0</v>
      </c>
      <c r="M233" s="9">
        <v>80.2</v>
      </c>
      <c r="N233" s="9">
        <v>0</v>
      </c>
      <c r="O233" s="9">
        <v>278.1</v>
      </c>
      <c r="P233" s="9">
        <v>43.2</v>
      </c>
      <c r="Q233" s="9">
        <v>0</v>
      </c>
      <c r="R233" s="9">
        <v>100.3</v>
      </c>
      <c r="S233" s="9">
        <v>0</v>
      </c>
      <c r="T233" s="9">
        <v>3.2</v>
      </c>
      <c r="U233" s="9">
        <v>0</v>
      </c>
      <c r="V233" s="9">
        <v>0</v>
      </c>
      <c r="W233" s="9">
        <v>0</v>
      </c>
      <c r="X233" s="9">
        <v>0</v>
      </c>
      <c r="Y233" s="58">
        <v>1387.7</v>
      </c>
      <c r="Z233" s="7">
        <v>8260.119047619048</v>
      </c>
      <c r="AC233" s="92" t="e">
        <f>#REF!-Y233</f>
        <v>#REF!</v>
      </c>
      <c r="AD233" s="263"/>
      <c r="AE233" s="246" t="s">
        <v>41</v>
      </c>
      <c r="AF233" s="50">
        <v>14</v>
      </c>
      <c r="AG233" s="248">
        <v>8260.119047619048</v>
      </c>
      <c r="AH233" s="248">
        <v>62.76968467637839</v>
      </c>
    </row>
    <row r="234" spans="1:34" ht="62.25" customHeight="1" thickBot="1">
      <c r="A234" s="30"/>
      <c r="B234" s="64"/>
      <c r="C234" s="8"/>
      <c r="D234" s="9"/>
      <c r="E234" s="9"/>
      <c r="F234" s="9"/>
      <c r="G234" s="9"/>
      <c r="H234" s="9"/>
      <c r="I234" s="9"/>
      <c r="J234" s="9"/>
      <c r="K234" s="9"/>
      <c r="L234" s="9"/>
      <c r="M234" s="9"/>
      <c r="N234" s="9"/>
      <c r="O234" s="9"/>
      <c r="P234" s="9"/>
      <c r="Q234" s="9"/>
      <c r="R234" s="9"/>
      <c r="S234" s="9"/>
      <c r="T234" s="9"/>
      <c r="U234" s="9"/>
      <c r="V234" s="9"/>
      <c r="W234" s="9"/>
      <c r="X234" s="9"/>
      <c r="Y234" s="58"/>
      <c r="Z234" s="7"/>
      <c r="AC234" s="92"/>
      <c r="AD234" s="438" t="s">
        <v>255</v>
      </c>
      <c r="AE234" s="439"/>
      <c r="AF234" s="439"/>
      <c r="AG234" s="439"/>
      <c r="AH234" s="440"/>
    </row>
    <row r="235" spans="1:34" ht="44.25" customHeight="1" thickBot="1">
      <c r="A235" s="30" t="s">
        <v>158</v>
      </c>
      <c r="B235" s="17" t="s">
        <v>7</v>
      </c>
      <c r="C235" s="51">
        <v>116</v>
      </c>
      <c r="D235" s="53">
        <v>11755.448</v>
      </c>
      <c r="E235" s="53">
        <v>284.492</v>
      </c>
      <c r="F235" s="53">
        <v>3190.437</v>
      </c>
      <c r="G235" s="53">
        <v>355.056</v>
      </c>
      <c r="H235" s="53">
        <v>1643.634</v>
      </c>
      <c r="I235" s="53">
        <v>6703.196</v>
      </c>
      <c r="J235" s="53">
        <v>0</v>
      </c>
      <c r="K235" s="53">
        <v>0</v>
      </c>
      <c r="L235" s="53">
        <v>47.4</v>
      </c>
      <c r="M235" s="53">
        <v>2202.467</v>
      </c>
      <c r="N235" s="53">
        <v>313.41900000000004</v>
      </c>
      <c r="O235" s="53">
        <v>96.2556</v>
      </c>
      <c r="P235" s="53">
        <v>20.035</v>
      </c>
      <c r="Q235" s="53">
        <v>0</v>
      </c>
      <c r="R235" s="53">
        <v>1765.7790000000002</v>
      </c>
      <c r="S235" s="53">
        <v>1681.934</v>
      </c>
      <c r="T235" s="53">
        <v>185.845</v>
      </c>
      <c r="U235" s="53">
        <v>34.6</v>
      </c>
      <c r="V235" s="53">
        <v>0</v>
      </c>
      <c r="W235" s="53">
        <v>0</v>
      </c>
      <c r="X235" s="53">
        <v>4.285</v>
      </c>
      <c r="Y235" s="53">
        <v>30284.282600000002</v>
      </c>
      <c r="Z235" s="54">
        <v>21755.950143678165</v>
      </c>
      <c r="AC235" s="92" t="e">
        <f>#REF!-Y235</f>
        <v>#REF!</v>
      </c>
      <c r="AD235" s="236" t="s">
        <v>158</v>
      </c>
      <c r="AE235" s="237" t="s">
        <v>7</v>
      </c>
      <c r="AF235" s="112">
        <v>116</v>
      </c>
      <c r="AG235" s="238">
        <v>21755.950143678165</v>
      </c>
      <c r="AH235" s="238">
        <v>85.31162742585394</v>
      </c>
    </row>
    <row r="236" spans="1:34" ht="21.75" customHeight="1">
      <c r="A236" s="30" t="s">
        <v>158</v>
      </c>
      <c r="B236" s="57" t="s">
        <v>14</v>
      </c>
      <c r="C236" s="8"/>
      <c r="D236" s="9"/>
      <c r="E236" s="9"/>
      <c r="F236" s="9"/>
      <c r="G236" s="9"/>
      <c r="H236" s="9"/>
      <c r="I236" s="9"/>
      <c r="J236" s="9"/>
      <c r="K236" s="9"/>
      <c r="L236" s="9"/>
      <c r="M236" s="9"/>
      <c r="N236" s="9"/>
      <c r="O236" s="9"/>
      <c r="P236" s="9"/>
      <c r="Q236" s="9"/>
      <c r="R236" s="9"/>
      <c r="S236" s="9"/>
      <c r="T236" s="9"/>
      <c r="U236" s="9"/>
      <c r="V236" s="9"/>
      <c r="W236" s="9"/>
      <c r="X236" s="9"/>
      <c r="Y236" s="58"/>
      <c r="Z236" s="7">
        <v>0</v>
      </c>
      <c r="AC236" s="92" t="e">
        <f>#REF!-Y236</f>
        <v>#REF!</v>
      </c>
      <c r="AD236" s="262"/>
      <c r="AE236" s="245" t="s">
        <v>14</v>
      </c>
      <c r="AF236" s="118"/>
      <c r="AG236" s="249"/>
      <c r="AH236" s="250">
        <v>0</v>
      </c>
    </row>
    <row r="237" spans="1:34" ht="27.75" customHeight="1">
      <c r="A237" s="30" t="s">
        <v>158</v>
      </c>
      <c r="B237" s="60" t="s">
        <v>3</v>
      </c>
      <c r="C237" s="8">
        <v>2</v>
      </c>
      <c r="D237" s="9">
        <v>357.377</v>
      </c>
      <c r="E237" s="9">
        <v>12.545</v>
      </c>
      <c r="F237" s="9">
        <v>165.736</v>
      </c>
      <c r="G237" s="9">
        <v>28.242</v>
      </c>
      <c r="H237" s="9">
        <v>45.788</v>
      </c>
      <c r="I237" s="9">
        <v>260.893</v>
      </c>
      <c r="J237" s="9">
        <v>0</v>
      </c>
      <c r="K237" s="9">
        <v>0</v>
      </c>
      <c r="L237" s="9">
        <v>0</v>
      </c>
      <c r="M237" s="9">
        <v>93.652</v>
      </c>
      <c r="N237" s="9">
        <v>29.864</v>
      </c>
      <c r="O237" s="9">
        <v>0</v>
      </c>
      <c r="P237" s="9">
        <v>0</v>
      </c>
      <c r="Q237" s="9">
        <v>0</v>
      </c>
      <c r="R237" s="9">
        <v>63.512</v>
      </c>
      <c r="S237" s="9">
        <v>64.614</v>
      </c>
      <c r="T237" s="9">
        <v>0</v>
      </c>
      <c r="U237" s="9">
        <v>0</v>
      </c>
      <c r="V237" s="9">
        <v>0</v>
      </c>
      <c r="W237" s="9">
        <v>0</v>
      </c>
      <c r="X237" s="9">
        <v>0</v>
      </c>
      <c r="Y237" s="58">
        <v>1122.223</v>
      </c>
      <c r="Z237" s="7">
        <v>46759.291666666664</v>
      </c>
      <c r="AC237" s="92" t="e">
        <f>#REF!-Y237</f>
        <v>#REF!</v>
      </c>
      <c r="AD237" s="261"/>
      <c r="AE237" s="99" t="s">
        <v>3</v>
      </c>
      <c r="AF237" s="8">
        <v>2</v>
      </c>
      <c r="AG237" s="100">
        <v>46759.291666666664</v>
      </c>
      <c r="AH237" s="100">
        <v>103.89448677447064</v>
      </c>
    </row>
    <row r="238" spans="1:34" ht="27.75" customHeight="1">
      <c r="A238" s="30" t="s">
        <v>158</v>
      </c>
      <c r="B238" s="60" t="s">
        <v>2</v>
      </c>
      <c r="C238" s="8">
        <v>15</v>
      </c>
      <c r="D238" s="9">
        <v>1539.121</v>
      </c>
      <c r="E238" s="9">
        <v>89.85</v>
      </c>
      <c r="F238" s="9">
        <v>650.052</v>
      </c>
      <c r="G238" s="9">
        <v>0</v>
      </c>
      <c r="H238" s="9">
        <v>203.758</v>
      </c>
      <c r="I238" s="9">
        <v>1127.97</v>
      </c>
      <c r="J238" s="9">
        <v>0</v>
      </c>
      <c r="K238" s="9">
        <v>0</v>
      </c>
      <c r="L238" s="9">
        <v>0</v>
      </c>
      <c r="M238" s="9">
        <v>507.288</v>
      </c>
      <c r="N238" s="9">
        <v>65.838</v>
      </c>
      <c r="O238" s="9">
        <v>0</v>
      </c>
      <c r="P238" s="9">
        <v>0</v>
      </c>
      <c r="Q238" s="9">
        <v>0</v>
      </c>
      <c r="R238" s="9">
        <v>275.13</v>
      </c>
      <c r="S238" s="9">
        <v>268.105</v>
      </c>
      <c r="T238" s="9">
        <v>38</v>
      </c>
      <c r="U238" s="9">
        <v>25.3</v>
      </c>
      <c r="V238" s="9">
        <v>0</v>
      </c>
      <c r="W238" s="9">
        <v>0</v>
      </c>
      <c r="X238" s="9">
        <v>3.3</v>
      </c>
      <c r="Y238" s="58">
        <v>4793.712000000001</v>
      </c>
      <c r="Z238" s="7">
        <v>26631.73333333334</v>
      </c>
      <c r="AC238" s="92" t="e">
        <f>#REF!-Y238</f>
        <v>#REF!</v>
      </c>
      <c r="AD238" s="261"/>
      <c r="AE238" s="99" t="s">
        <v>2</v>
      </c>
      <c r="AF238" s="8">
        <v>15</v>
      </c>
      <c r="AG238" s="100">
        <v>26631.73333333334</v>
      </c>
      <c r="AH238" s="100">
        <v>103.94458915186004</v>
      </c>
    </row>
    <row r="239" spans="1:34" ht="28.5" customHeight="1">
      <c r="A239" s="30" t="s">
        <v>158</v>
      </c>
      <c r="B239" s="60" t="s">
        <v>19</v>
      </c>
      <c r="C239" s="8">
        <v>0</v>
      </c>
      <c r="D239" s="9">
        <v>0</v>
      </c>
      <c r="E239" s="9">
        <v>0</v>
      </c>
      <c r="F239" s="9">
        <v>0</v>
      </c>
      <c r="G239" s="9">
        <v>0</v>
      </c>
      <c r="H239" s="9">
        <v>0</v>
      </c>
      <c r="I239" s="9">
        <v>0</v>
      </c>
      <c r="J239" s="9">
        <v>0</v>
      </c>
      <c r="K239" s="9">
        <v>0</v>
      </c>
      <c r="L239" s="9">
        <v>0</v>
      </c>
      <c r="M239" s="9">
        <v>0</v>
      </c>
      <c r="N239" s="9">
        <v>0</v>
      </c>
      <c r="O239" s="9">
        <v>0</v>
      </c>
      <c r="P239" s="9">
        <v>0</v>
      </c>
      <c r="Q239" s="9">
        <v>0</v>
      </c>
      <c r="R239" s="9">
        <v>0</v>
      </c>
      <c r="S239" s="9">
        <v>0</v>
      </c>
      <c r="T239" s="9">
        <v>0</v>
      </c>
      <c r="U239" s="9">
        <v>0</v>
      </c>
      <c r="V239" s="9">
        <v>0</v>
      </c>
      <c r="W239" s="9">
        <v>0</v>
      </c>
      <c r="X239" s="9">
        <v>0</v>
      </c>
      <c r="Y239" s="58">
        <v>0</v>
      </c>
      <c r="Z239" s="7">
        <v>0</v>
      </c>
      <c r="AC239" s="92" t="e">
        <f>#REF!-Y239</f>
        <v>#REF!</v>
      </c>
      <c r="AD239" s="261"/>
      <c r="AE239" s="99" t="s">
        <v>19</v>
      </c>
      <c r="AF239" s="8">
        <v>0</v>
      </c>
      <c r="AG239" s="100">
        <v>0</v>
      </c>
      <c r="AH239" s="100">
        <v>0</v>
      </c>
    </row>
    <row r="240" spans="1:34" ht="28.5">
      <c r="A240" s="30" t="s">
        <v>158</v>
      </c>
      <c r="B240" s="61" t="s">
        <v>42</v>
      </c>
      <c r="C240" s="8">
        <v>23</v>
      </c>
      <c r="D240" s="9">
        <v>1528</v>
      </c>
      <c r="E240" s="9">
        <v>95.47</v>
      </c>
      <c r="F240" s="9">
        <v>611.79</v>
      </c>
      <c r="G240" s="9">
        <v>21.4</v>
      </c>
      <c r="H240" s="9">
        <v>210.53</v>
      </c>
      <c r="I240" s="9">
        <v>1329.2</v>
      </c>
      <c r="J240" s="9">
        <v>0</v>
      </c>
      <c r="K240" s="9">
        <v>0</v>
      </c>
      <c r="L240" s="9">
        <v>39.9</v>
      </c>
      <c r="M240" s="9">
        <v>368.8</v>
      </c>
      <c r="N240" s="9">
        <v>49.69</v>
      </c>
      <c r="O240" s="9">
        <v>0</v>
      </c>
      <c r="P240" s="9">
        <v>0</v>
      </c>
      <c r="Q240" s="9">
        <v>0</v>
      </c>
      <c r="R240" s="9">
        <v>250.8</v>
      </c>
      <c r="S240" s="9">
        <v>277.43</v>
      </c>
      <c r="T240" s="9">
        <v>6.9</v>
      </c>
      <c r="U240" s="9">
        <v>0</v>
      </c>
      <c r="V240" s="9">
        <v>0</v>
      </c>
      <c r="W240" s="9">
        <v>0</v>
      </c>
      <c r="X240" s="9">
        <v>0</v>
      </c>
      <c r="Y240" s="58">
        <v>4789.91</v>
      </c>
      <c r="Z240" s="7">
        <v>17354.746376811592</v>
      </c>
      <c r="AC240" s="92" t="e">
        <f>#REF!-Y240</f>
        <v>#REF!</v>
      </c>
      <c r="AD240" s="261"/>
      <c r="AE240" s="101" t="s">
        <v>42</v>
      </c>
      <c r="AF240" s="8">
        <v>23</v>
      </c>
      <c r="AG240" s="100">
        <v>17354.746376811592</v>
      </c>
      <c r="AH240" s="100">
        <v>118.9240837696335</v>
      </c>
    </row>
    <row r="241" spans="1:34" ht="32.25" customHeight="1">
      <c r="A241" s="30" t="s">
        <v>158</v>
      </c>
      <c r="B241" s="60" t="s">
        <v>43</v>
      </c>
      <c r="C241" s="8">
        <v>24</v>
      </c>
      <c r="D241" s="9">
        <v>1551.4</v>
      </c>
      <c r="E241" s="9">
        <v>82.3</v>
      </c>
      <c r="F241" s="9">
        <v>453.84</v>
      </c>
      <c r="G241" s="9">
        <v>77.2</v>
      </c>
      <c r="H241" s="9">
        <v>198.4</v>
      </c>
      <c r="I241" s="9">
        <v>1227.9</v>
      </c>
      <c r="J241" s="9">
        <v>0</v>
      </c>
      <c r="K241" s="9">
        <v>0</v>
      </c>
      <c r="L241" s="9">
        <v>7.5</v>
      </c>
      <c r="M241" s="9">
        <v>379.3</v>
      </c>
      <c r="N241" s="9">
        <v>20.8</v>
      </c>
      <c r="O241" s="9">
        <v>0.5556</v>
      </c>
      <c r="P241" s="9">
        <v>0</v>
      </c>
      <c r="Q241" s="9">
        <v>0</v>
      </c>
      <c r="R241" s="9">
        <v>277.7</v>
      </c>
      <c r="S241" s="9">
        <v>236.3</v>
      </c>
      <c r="T241" s="9">
        <v>54.3</v>
      </c>
      <c r="U241" s="9">
        <v>0</v>
      </c>
      <c r="V241" s="9">
        <v>0</v>
      </c>
      <c r="W241" s="9">
        <v>0</v>
      </c>
      <c r="X241" s="9">
        <v>0</v>
      </c>
      <c r="Y241" s="58">
        <v>4567.495600000001</v>
      </c>
      <c r="Z241" s="7">
        <v>15859.359722222225</v>
      </c>
      <c r="AC241" s="92" t="e">
        <f>#REF!-Y241</f>
        <v>#REF!</v>
      </c>
      <c r="AD241" s="261"/>
      <c r="AE241" s="99" t="s">
        <v>43</v>
      </c>
      <c r="AF241" s="8">
        <v>24</v>
      </c>
      <c r="AG241" s="100">
        <v>15859.359722222225</v>
      </c>
      <c r="AH241" s="100">
        <v>107.16771947918009</v>
      </c>
    </row>
    <row r="242" spans="1:34" ht="15">
      <c r="A242" s="30" t="s">
        <v>158</v>
      </c>
      <c r="B242" s="62" t="s">
        <v>8</v>
      </c>
      <c r="C242" s="8"/>
      <c r="D242" s="9"/>
      <c r="E242" s="9"/>
      <c r="F242" s="9"/>
      <c r="G242" s="9"/>
      <c r="H242" s="9"/>
      <c r="I242" s="9"/>
      <c r="J242" s="9"/>
      <c r="K242" s="9"/>
      <c r="L242" s="9"/>
      <c r="M242" s="9"/>
      <c r="N242" s="9"/>
      <c r="O242" s="9"/>
      <c r="P242" s="9"/>
      <c r="Q242" s="9"/>
      <c r="R242" s="9"/>
      <c r="S242" s="9"/>
      <c r="T242" s="9"/>
      <c r="U242" s="9"/>
      <c r="V242" s="9"/>
      <c r="W242" s="9"/>
      <c r="X242" s="9"/>
      <c r="Y242" s="58">
        <v>0</v>
      </c>
      <c r="Z242" s="7">
        <v>0</v>
      </c>
      <c r="AC242" s="92" t="e">
        <f>#REF!-Y242</f>
        <v>#REF!</v>
      </c>
      <c r="AD242" s="261"/>
      <c r="AE242" s="102" t="s">
        <v>8</v>
      </c>
      <c r="AF242" s="8"/>
      <c r="AG242" s="100">
        <v>0</v>
      </c>
      <c r="AH242" s="100">
        <v>0</v>
      </c>
    </row>
    <row r="243" spans="1:34" ht="15">
      <c r="A243" s="30" t="s">
        <v>158</v>
      </c>
      <c r="B243" s="63" t="s">
        <v>9</v>
      </c>
      <c r="C243" s="8">
        <v>17</v>
      </c>
      <c r="D243" s="9">
        <v>1162.9</v>
      </c>
      <c r="E243" s="9">
        <v>57.502</v>
      </c>
      <c r="F243" s="9">
        <v>274.367</v>
      </c>
      <c r="G243" s="9">
        <v>9.972</v>
      </c>
      <c r="H243" s="9">
        <v>145.72</v>
      </c>
      <c r="I243" s="9">
        <v>888.207</v>
      </c>
      <c r="J243" s="9">
        <v>0</v>
      </c>
      <c r="K243" s="9">
        <v>0</v>
      </c>
      <c r="L243" s="9">
        <v>0</v>
      </c>
      <c r="M243" s="9">
        <v>270.3</v>
      </c>
      <c r="N243" s="9">
        <v>14.098</v>
      </c>
      <c r="O243" s="9">
        <v>0.556</v>
      </c>
      <c r="P243" s="9">
        <v>0</v>
      </c>
      <c r="Q243" s="9">
        <v>0</v>
      </c>
      <c r="R243" s="9">
        <v>201.523</v>
      </c>
      <c r="S243" s="9">
        <v>161.298</v>
      </c>
      <c r="T243" s="9">
        <v>54.3</v>
      </c>
      <c r="U243" s="9">
        <v>0</v>
      </c>
      <c r="V243" s="9">
        <v>0</v>
      </c>
      <c r="W243" s="9">
        <v>0</v>
      </c>
      <c r="X243" s="9">
        <v>0</v>
      </c>
      <c r="Y243" s="58">
        <v>3240.7430000000004</v>
      </c>
      <c r="Z243" s="7">
        <v>15885.995098039217</v>
      </c>
      <c r="AC243" s="92" t="e">
        <f>#REF!-Y243</f>
        <v>#REF!</v>
      </c>
      <c r="AD243" s="261"/>
      <c r="AE243" s="103" t="s">
        <v>9</v>
      </c>
      <c r="AF243" s="8">
        <v>17</v>
      </c>
      <c r="AG243" s="100">
        <v>15885.995098039217</v>
      </c>
      <c r="AH243" s="100">
        <v>102.77968870926131</v>
      </c>
    </row>
    <row r="244" spans="1:34" ht="33" customHeight="1">
      <c r="A244" s="30" t="s">
        <v>158</v>
      </c>
      <c r="B244" s="64" t="s">
        <v>44</v>
      </c>
      <c r="C244" s="8">
        <v>2</v>
      </c>
      <c r="D244" s="9">
        <v>49.634</v>
      </c>
      <c r="E244" s="9">
        <v>4.327</v>
      </c>
      <c r="F244" s="9">
        <v>23.117</v>
      </c>
      <c r="G244" s="9">
        <v>0</v>
      </c>
      <c r="H244" s="9">
        <v>2.282</v>
      </c>
      <c r="I244" s="9">
        <v>39.911</v>
      </c>
      <c r="J244" s="9">
        <v>0</v>
      </c>
      <c r="K244" s="9">
        <v>0</v>
      </c>
      <c r="L244" s="9">
        <v>0</v>
      </c>
      <c r="M244" s="9">
        <v>35.387</v>
      </c>
      <c r="N244" s="9">
        <v>5.94</v>
      </c>
      <c r="O244" s="9">
        <v>0</v>
      </c>
      <c r="P244" s="9">
        <v>0</v>
      </c>
      <c r="Q244" s="9">
        <v>0</v>
      </c>
      <c r="R244" s="9">
        <v>17.8</v>
      </c>
      <c r="S244" s="9">
        <v>13.814</v>
      </c>
      <c r="T244" s="9">
        <v>0</v>
      </c>
      <c r="U244" s="9">
        <v>9.3</v>
      </c>
      <c r="V244" s="9">
        <v>0</v>
      </c>
      <c r="W244" s="9">
        <v>0</v>
      </c>
      <c r="X244" s="9">
        <v>0</v>
      </c>
      <c r="Y244" s="58">
        <v>201.51200000000003</v>
      </c>
      <c r="Z244" s="7">
        <v>8396.333333333334</v>
      </c>
      <c r="AC244" s="92" t="e">
        <f>#REF!-Y244</f>
        <v>#REF!</v>
      </c>
      <c r="AD244" s="261"/>
      <c r="AE244" s="104" t="s">
        <v>44</v>
      </c>
      <c r="AF244" s="8">
        <v>2</v>
      </c>
      <c r="AG244" s="100">
        <v>8396.333333333334</v>
      </c>
      <c r="AH244" s="100">
        <v>112.83998871741146</v>
      </c>
    </row>
    <row r="245" spans="1:34" ht="15">
      <c r="A245" s="30" t="s">
        <v>158</v>
      </c>
      <c r="B245" s="62" t="s">
        <v>8</v>
      </c>
      <c r="C245" s="8"/>
      <c r="D245" s="9"/>
      <c r="E245" s="9"/>
      <c r="F245" s="9"/>
      <c r="G245" s="9"/>
      <c r="H245" s="9"/>
      <c r="I245" s="9"/>
      <c r="J245" s="9"/>
      <c r="K245" s="9"/>
      <c r="L245" s="9"/>
      <c r="M245" s="9"/>
      <c r="N245" s="9"/>
      <c r="O245" s="9"/>
      <c r="P245" s="9"/>
      <c r="Q245" s="9"/>
      <c r="R245" s="9"/>
      <c r="S245" s="9"/>
      <c r="T245" s="9"/>
      <c r="U245" s="9"/>
      <c r="V245" s="9"/>
      <c r="W245" s="9"/>
      <c r="X245" s="9"/>
      <c r="Y245" s="58">
        <v>0</v>
      </c>
      <c r="Z245" s="7">
        <v>0</v>
      </c>
      <c r="AC245" s="92" t="e">
        <f>#REF!-Y245</f>
        <v>#REF!</v>
      </c>
      <c r="AD245" s="261"/>
      <c r="AE245" s="102" t="s">
        <v>8</v>
      </c>
      <c r="AF245" s="8"/>
      <c r="AG245" s="100">
        <v>0</v>
      </c>
      <c r="AH245" s="100">
        <v>0</v>
      </c>
    </row>
    <row r="246" spans="1:34" ht="15">
      <c r="A246" s="30" t="s">
        <v>158</v>
      </c>
      <c r="B246" s="63" t="s">
        <v>10</v>
      </c>
      <c r="C246" s="8">
        <v>0</v>
      </c>
      <c r="D246" s="9">
        <v>0</v>
      </c>
      <c r="E246" s="9">
        <v>0</v>
      </c>
      <c r="F246" s="9">
        <v>0</v>
      </c>
      <c r="G246" s="9">
        <v>0</v>
      </c>
      <c r="H246" s="9">
        <v>0</v>
      </c>
      <c r="I246" s="9">
        <v>0</v>
      </c>
      <c r="J246" s="9">
        <v>0</v>
      </c>
      <c r="K246" s="9">
        <v>0</v>
      </c>
      <c r="L246" s="9">
        <v>0</v>
      </c>
      <c r="M246" s="9">
        <v>0</v>
      </c>
      <c r="N246" s="9">
        <v>0</v>
      </c>
      <c r="O246" s="9">
        <v>0</v>
      </c>
      <c r="P246" s="9">
        <v>0</v>
      </c>
      <c r="Q246" s="9">
        <v>0</v>
      </c>
      <c r="R246" s="9">
        <v>0</v>
      </c>
      <c r="S246" s="9">
        <v>0</v>
      </c>
      <c r="T246" s="9">
        <v>0</v>
      </c>
      <c r="U246" s="9">
        <v>0</v>
      </c>
      <c r="V246" s="9">
        <v>0</v>
      </c>
      <c r="W246" s="9">
        <v>0</v>
      </c>
      <c r="X246" s="9">
        <v>0</v>
      </c>
      <c r="Y246" s="58">
        <v>0</v>
      </c>
      <c r="Z246" s="7">
        <v>0</v>
      </c>
      <c r="AC246" s="92" t="e">
        <f>#REF!-Y246</f>
        <v>#REF!</v>
      </c>
      <c r="AD246" s="261"/>
      <c r="AE246" s="103" t="s">
        <v>10</v>
      </c>
      <c r="AF246" s="8">
        <v>0</v>
      </c>
      <c r="AG246" s="100">
        <v>0</v>
      </c>
      <c r="AH246" s="100">
        <v>0</v>
      </c>
    </row>
    <row r="247" spans="1:34" ht="27.75" customHeight="1">
      <c r="A247" s="30" t="s">
        <v>158</v>
      </c>
      <c r="B247" s="65" t="s">
        <v>11</v>
      </c>
      <c r="C247" s="8">
        <v>3</v>
      </c>
      <c r="D247" s="9">
        <v>214.7</v>
      </c>
      <c r="E247" s="9">
        <v>0</v>
      </c>
      <c r="F247" s="9">
        <v>41.3</v>
      </c>
      <c r="G247" s="9">
        <v>0</v>
      </c>
      <c r="H247" s="9">
        <v>164.7</v>
      </c>
      <c r="I247" s="9">
        <v>0</v>
      </c>
      <c r="J247" s="9">
        <v>0</v>
      </c>
      <c r="K247" s="9">
        <v>0</v>
      </c>
      <c r="L247" s="9">
        <v>0</v>
      </c>
      <c r="M247" s="9">
        <v>46.4</v>
      </c>
      <c r="N247" s="9">
        <v>3.776</v>
      </c>
      <c r="O247" s="9">
        <v>3.4</v>
      </c>
      <c r="P247" s="9">
        <v>0</v>
      </c>
      <c r="Q247" s="9">
        <v>0</v>
      </c>
      <c r="R247" s="9">
        <v>25.4</v>
      </c>
      <c r="S247" s="9">
        <v>25.4</v>
      </c>
      <c r="T247" s="9">
        <v>5.5</v>
      </c>
      <c r="U247" s="9">
        <v>0</v>
      </c>
      <c r="V247" s="9">
        <v>0</v>
      </c>
      <c r="W247" s="9">
        <v>0</v>
      </c>
      <c r="X247" s="9">
        <v>0</v>
      </c>
      <c r="Y247" s="58">
        <v>530.5759999999999</v>
      </c>
      <c r="Z247" s="7">
        <v>14738.222222222219</v>
      </c>
      <c r="AC247" s="92" t="e">
        <f>#REF!-Y247</f>
        <v>#REF!</v>
      </c>
      <c r="AD247" s="261"/>
      <c r="AE247" s="10" t="s">
        <v>11</v>
      </c>
      <c r="AF247" s="8">
        <v>3</v>
      </c>
      <c r="AG247" s="100">
        <v>14738.222222222219</v>
      </c>
      <c r="AH247" s="100">
        <v>88.54215183977644</v>
      </c>
    </row>
    <row r="248" spans="1:34" ht="19.5" customHeight="1">
      <c r="A248" s="30" t="s">
        <v>158</v>
      </c>
      <c r="B248" s="65" t="s">
        <v>13</v>
      </c>
      <c r="C248" s="8">
        <v>39</v>
      </c>
      <c r="D248" s="9">
        <v>6252.2</v>
      </c>
      <c r="E248" s="9">
        <v>0</v>
      </c>
      <c r="F248" s="9">
        <v>1244.602</v>
      </c>
      <c r="G248" s="9">
        <v>228.214</v>
      </c>
      <c r="H248" s="9">
        <v>418.989</v>
      </c>
      <c r="I248" s="9">
        <v>2717.322</v>
      </c>
      <c r="J248" s="9">
        <v>0</v>
      </c>
      <c r="K248" s="9">
        <v>0</v>
      </c>
      <c r="L248" s="9">
        <v>0</v>
      </c>
      <c r="M248" s="9">
        <v>734.34</v>
      </c>
      <c r="N248" s="9">
        <v>131.911</v>
      </c>
      <c r="O248" s="9">
        <v>0</v>
      </c>
      <c r="P248" s="9">
        <v>0</v>
      </c>
      <c r="Q248" s="9">
        <v>0</v>
      </c>
      <c r="R248" s="9">
        <v>802.172</v>
      </c>
      <c r="S248" s="9">
        <v>796.271</v>
      </c>
      <c r="T248" s="9">
        <v>68.351</v>
      </c>
      <c r="U248" s="9">
        <v>0</v>
      </c>
      <c r="V248" s="9">
        <v>0</v>
      </c>
      <c r="W248" s="9">
        <v>0</v>
      </c>
      <c r="X248" s="9">
        <v>0</v>
      </c>
      <c r="Y248" s="58">
        <v>13394.372000000001</v>
      </c>
      <c r="Z248" s="7">
        <v>28620.452991452992</v>
      </c>
      <c r="AC248" s="92" t="e">
        <f>#REF!-Y248</f>
        <v>#REF!</v>
      </c>
      <c r="AD248" s="261"/>
      <c r="AE248" s="10" t="s">
        <v>13</v>
      </c>
      <c r="AF248" s="8">
        <v>39</v>
      </c>
      <c r="AG248" s="100">
        <v>28620.452991452992</v>
      </c>
      <c r="AH248" s="100">
        <v>62.89917149163495</v>
      </c>
    </row>
    <row r="249" spans="1:34" ht="15">
      <c r="A249" s="30" t="s">
        <v>158</v>
      </c>
      <c r="B249" s="62" t="s">
        <v>8</v>
      </c>
      <c r="C249" s="8"/>
      <c r="D249" s="9"/>
      <c r="E249" s="9"/>
      <c r="F249" s="9"/>
      <c r="G249" s="9"/>
      <c r="H249" s="9"/>
      <c r="I249" s="9"/>
      <c r="J249" s="9"/>
      <c r="K249" s="9"/>
      <c r="L249" s="9"/>
      <c r="M249" s="9"/>
      <c r="N249" s="9"/>
      <c r="O249" s="9"/>
      <c r="P249" s="9"/>
      <c r="Q249" s="9"/>
      <c r="R249" s="9"/>
      <c r="S249" s="9"/>
      <c r="T249" s="9"/>
      <c r="U249" s="9"/>
      <c r="V249" s="9"/>
      <c r="W249" s="9"/>
      <c r="X249" s="9"/>
      <c r="Y249" s="58">
        <v>0</v>
      </c>
      <c r="Z249" s="7">
        <v>0</v>
      </c>
      <c r="AC249" s="92" t="e">
        <f>#REF!-Y249</f>
        <v>#REF!</v>
      </c>
      <c r="AD249" s="261"/>
      <c r="AE249" s="102" t="s">
        <v>8</v>
      </c>
      <c r="AF249" s="8"/>
      <c r="AG249" s="100">
        <v>0</v>
      </c>
      <c r="AH249" s="100">
        <v>0</v>
      </c>
    </row>
    <row r="250" spans="1:34" ht="15">
      <c r="A250" s="30" t="s">
        <v>158</v>
      </c>
      <c r="B250" s="63" t="s">
        <v>12</v>
      </c>
      <c r="C250" s="8">
        <v>39</v>
      </c>
      <c r="D250" s="9">
        <v>6252.2</v>
      </c>
      <c r="E250" s="9">
        <v>0</v>
      </c>
      <c r="F250" s="9">
        <v>1244.602</v>
      </c>
      <c r="G250" s="9">
        <v>228.214</v>
      </c>
      <c r="H250" s="9">
        <v>418.989</v>
      </c>
      <c r="I250" s="9">
        <v>2717.322</v>
      </c>
      <c r="J250" s="9">
        <v>0</v>
      </c>
      <c r="K250" s="9">
        <v>0</v>
      </c>
      <c r="L250" s="9">
        <v>0</v>
      </c>
      <c r="M250" s="9">
        <v>734.34</v>
      </c>
      <c r="N250" s="9">
        <v>131.911</v>
      </c>
      <c r="O250" s="9">
        <v>0</v>
      </c>
      <c r="P250" s="9">
        <v>0</v>
      </c>
      <c r="Q250" s="9">
        <v>0</v>
      </c>
      <c r="R250" s="9">
        <v>802.172</v>
      </c>
      <c r="S250" s="9">
        <v>796.271</v>
      </c>
      <c r="T250" s="9">
        <v>68.351</v>
      </c>
      <c r="U250" s="9">
        <v>0</v>
      </c>
      <c r="V250" s="9">
        <v>0</v>
      </c>
      <c r="W250" s="9">
        <v>0</v>
      </c>
      <c r="X250" s="9">
        <v>0</v>
      </c>
      <c r="Y250" s="58">
        <v>13394.372000000001</v>
      </c>
      <c r="Z250" s="7">
        <v>28620.452991452992</v>
      </c>
      <c r="AC250" s="92" t="e">
        <f>#REF!-Y250</f>
        <v>#REF!</v>
      </c>
      <c r="AD250" s="261"/>
      <c r="AE250" s="103" t="s">
        <v>12</v>
      </c>
      <c r="AF250" s="8">
        <v>39</v>
      </c>
      <c r="AG250" s="100">
        <v>28620.452991452992</v>
      </c>
      <c r="AH250" s="100">
        <v>62.89917149163495</v>
      </c>
    </row>
    <row r="251" spans="1:34" ht="23.25" customHeight="1" thickBot="1">
      <c r="A251" s="30" t="s">
        <v>158</v>
      </c>
      <c r="B251" s="64" t="s">
        <v>41</v>
      </c>
      <c r="C251" s="8">
        <v>8</v>
      </c>
      <c r="D251" s="9">
        <v>263.016</v>
      </c>
      <c r="E251" s="9">
        <v>0</v>
      </c>
      <c r="F251" s="9">
        <v>0</v>
      </c>
      <c r="G251" s="9">
        <v>0</v>
      </c>
      <c r="H251" s="9">
        <v>399.187</v>
      </c>
      <c r="I251" s="9">
        <v>0</v>
      </c>
      <c r="J251" s="9">
        <v>0</v>
      </c>
      <c r="K251" s="9">
        <v>0</v>
      </c>
      <c r="L251" s="9">
        <v>0</v>
      </c>
      <c r="M251" s="9">
        <v>37.3</v>
      </c>
      <c r="N251" s="9">
        <v>5.6</v>
      </c>
      <c r="O251" s="9">
        <v>92.3</v>
      </c>
      <c r="P251" s="9">
        <v>20.035</v>
      </c>
      <c r="Q251" s="9">
        <v>0</v>
      </c>
      <c r="R251" s="9">
        <v>53.265</v>
      </c>
      <c r="S251" s="9">
        <v>0</v>
      </c>
      <c r="T251" s="9">
        <v>12.794</v>
      </c>
      <c r="U251" s="9">
        <v>0</v>
      </c>
      <c r="V251" s="9">
        <v>0</v>
      </c>
      <c r="W251" s="9">
        <v>0</v>
      </c>
      <c r="X251" s="9">
        <v>0.985</v>
      </c>
      <c r="Y251" s="58">
        <v>884.4819999999999</v>
      </c>
      <c r="Z251" s="7">
        <v>9213.354166666666</v>
      </c>
      <c r="AC251" s="92" t="e">
        <f>#REF!-Y251</f>
        <v>#REF!</v>
      </c>
      <c r="AD251" s="263"/>
      <c r="AE251" s="246" t="s">
        <v>41</v>
      </c>
      <c r="AF251" s="50">
        <v>8</v>
      </c>
      <c r="AG251" s="248">
        <v>9213.354166666666</v>
      </c>
      <c r="AH251" s="248">
        <v>151.77289594549381</v>
      </c>
    </row>
    <row r="252" spans="1:34" ht="45.75" customHeight="1" thickBot="1">
      <c r="A252" s="30" t="s">
        <v>159</v>
      </c>
      <c r="B252" s="17" t="s">
        <v>7</v>
      </c>
      <c r="C252" s="51">
        <v>62.25</v>
      </c>
      <c r="D252" s="53">
        <v>5975</v>
      </c>
      <c r="E252" s="53">
        <v>170.5</v>
      </c>
      <c r="F252" s="53">
        <v>1706</v>
      </c>
      <c r="G252" s="53">
        <v>148.9</v>
      </c>
      <c r="H252" s="53">
        <v>2002.3</v>
      </c>
      <c r="I252" s="53">
        <v>2260.7</v>
      </c>
      <c r="J252" s="53">
        <v>0</v>
      </c>
      <c r="K252" s="53">
        <v>0</v>
      </c>
      <c r="L252" s="53">
        <v>0</v>
      </c>
      <c r="M252" s="53">
        <v>991.9</v>
      </c>
      <c r="N252" s="53">
        <v>154.1</v>
      </c>
      <c r="O252" s="53">
        <v>67.5</v>
      </c>
      <c r="P252" s="53">
        <v>15.4</v>
      </c>
      <c r="Q252" s="53">
        <v>0</v>
      </c>
      <c r="R252" s="53">
        <v>972.8</v>
      </c>
      <c r="S252" s="53">
        <v>915.259</v>
      </c>
      <c r="T252" s="53">
        <v>99.1</v>
      </c>
      <c r="U252" s="53">
        <v>0</v>
      </c>
      <c r="V252" s="53">
        <v>0</v>
      </c>
      <c r="W252" s="53">
        <v>3</v>
      </c>
      <c r="X252" s="53">
        <v>10.399999999999999</v>
      </c>
      <c r="Y252" s="53">
        <v>15492.859000000002</v>
      </c>
      <c r="Z252" s="54">
        <v>20740.105756358767</v>
      </c>
      <c r="AC252" s="92" t="e">
        <f>#REF!-Y252</f>
        <v>#REF!</v>
      </c>
      <c r="AD252" s="236" t="s">
        <v>159</v>
      </c>
      <c r="AE252" s="237" t="s">
        <v>7</v>
      </c>
      <c r="AF252" s="112">
        <v>62.25</v>
      </c>
      <c r="AG252" s="238">
        <v>20740.105756358767</v>
      </c>
      <c r="AH252" s="238">
        <v>86.66542259414226</v>
      </c>
    </row>
    <row r="253" spans="1:34" ht="15">
      <c r="A253" s="30" t="s">
        <v>159</v>
      </c>
      <c r="B253" s="57" t="s">
        <v>14</v>
      </c>
      <c r="C253" s="8"/>
      <c r="D253" s="9"/>
      <c r="E253" s="9"/>
      <c r="F253" s="9"/>
      <c r="G253" s="9"/>
      <c r="H253" s="9"/>
      <c r="I253" s="9"/>
      <c r="J253" s="9"/>
      <c r="K253" s="9"/>
      <c r="L253" s="9"/>
      <c r="M253" s="9"/>
      <c r="N253" s="9"/>
      <c r="O253" s="9"/>
      <c r="P253" s="9"/>
      <c r="Q253" s="9"/>
      <c r="R253" s="9"/>
      <c r="S253" s="9"/>
      <c r="T253" s="9"/>
      <c r="U253" s="9"/>
      <c r="V253" s="9"/>
      <c r="W253" s="9"/>
      <c r="X253" s="9"/>
      <c r="Y253" s="58"/>
      <c r="Z253" s="7">
        <v>0</v>
      </c>
      <c r="AC253" s="92" t="e">
        <f>#REF!-Y253</f>
        <v>#REF!</v>
      </c>
      <c r="AD253" s="262"/>
      <c r="AE253" s="245" t="s">
        <v>14</v>
      </c>
      <c r="AF253" s="118"/>
      <c r="AG253" s="249"/>
      <c r="AH253" s="250">
        <v>0</v>
      </c>
    </row>
    <row r="254" spans="1:34" ht="31.5" customHeight="1">
      <c r="A254" s="30" t="s">
        <v>159</v>
      </c>
      <c r="B254" s="60" t="s">
        <v>3</v>
      </c>
      <c r="C254" s="8">
        <v>3</v>
      </c>
      <c r="D254" s="9">
        <v>510</v>
      </c>
      <c r="E254" s="9">
        <v>18.4</v>
      </c>
      <c r="F254" s="9">
        <v>193.4</v>
      </c>
      <c r="G254" s="9">
        <v>0</v>
      </c>
      <c r="H254" s="9">
        <v>179.1</v>
      </c>
      <c r="I254" s="9">
        <v>207</v>
      </c>
      <c r="J254" s="9">
        <v>0</v>
      </c>
      <c r="K254" s="9">
        <v>0</v>
      </c>
      <c r="L254" s="9">
        <v>0</v>
      </c>
      <c r="M254" s="9">
        <v>113.5</v>
      </c>
      <c r="N254" s="9">
        <v>15.9</v>
      </c>
      <c r="O254" s="9">
        <v>0</v>
      </c>
      <c r="P254" s="9">
        <v>0</v>
      </c>
      <c r="Q254" s="9">
        <v>0</v>
      </c>
      <c r="R254" s="9">
        <v>88.5</v>
      </c>
      <c r="S254" s="9">
        <v>89</v>
      </c>
      <c r="T254" s="9">
        <v>0</v>
      </c>
      <c r="U254" s="9">
        <v>0</v>
      </c>
      <c r="V254" s="9">
        <v>0</v>
      </c>
      <c r="W254" s="9">
        <v>0</v>
      </c>
      <c r="X254" s="9">
        <v>0</v>
      </c>
      <c r="Y254" s="58">
        <v>1414.8000000000002</v>
      </c>
      <c r="Z254" s="7">
        <v>39300.00000000001</v>
      </c>
      <c r="AC254" s="92" t="e">
        <f>#REF!-Y254</f>
        <v>#REF!</v>
      </c>
      <c r="AD254" s="261"/>
      <c r="AE254" s="99" t="s">
        <v>3</v>
      </c>
      <c r="AF254" s="8">
        <v>3</v>
      </c>
      <c r="AG254" s="100">
        <v>39300.00000000001</v>
      </c>
      <c r="AH254" s="100">
        <v>93.15686274509804</v>
      </c>
    </row>
    <row r="255" spans="1:34" ht="27" customHeight="1">
      <c r="A255" s="30" t="s">
        <v>159</v>
      </c>
      <c r="B255" s="60" t="s">
        <v>2</v>
      </c>
      <c r="C255" s="8">
        <v>0</v>
      </c>
      <c r="D255" s="9">
        <v>0</v>
      </c>
      <c r="E255" s="9">
        <v>0</v>
      </c>
      <c r="F255" s="9">
        <v>0</v>
      </c>
      <c r="G255" s="9">
        <v>0</v>
      </c>
      <c r="H255" s="9">
        <v>0</v>
      </c>
      <c r="I255" s="9">
        <v>0</v>
      </c>
      <c r="J255" s="9">
        <v>0</v>
      </c>
      <c r="K255" s="9">
        <v>0</v>
      </c>
      <c r="L255" s="9">
        <v>0</v>
      </c>
      <c r="M255" s="9">
        <v>0</v>
      </c>
      <c r="N255" s="9">
        <v>0</v>
      </c>
      <c r="O255" s="9">
        <v>0</v>
      </c>
      <c r="P255" s="9">
        <v>0</v>
      </c>
      <c r="Q255" s="9">
        <v>0</v>
      </c>
      <c r="R255" s="9">
        <v>0</v>
      </c>
      <c r="S255" s="9">
        <v>0</v>
      </c>
      <c r="T255" s="9">
        <v>0</v>
      </c>
      <c r="U255" s="9">
        <v>0</v>
      </c>
      <c r="V255" s="9">
        <v>0</v>
      </c>
      <c r="W255" s="9">
        <v>0</v>
      </c>
      <c r="X255" s="9">
        <v>0</v>
      </c>
      <c r="Y255" s="58">
        <v>0</v>
      </c>
      <c r="Z255" s="7">
        <v>0</v>
      </c>
      <c r="AC255" s="92" t="e">
        <f>#REF!-Y255</f>
        <v>#REF!</v>
      </c>
      <c r="AD255" s="261"/>
      <c r="AE255" s="99" t="s">
        <v>2</v>
      </c>
      <c r="AF255" s="8">
        <v>0</v>
      </c>
      <c r="AG255" s="100">
        <v>0</v>
      </c>
      <c r="AH255" s="100">
        <v>0</v>
      </c>
    </row>
    <row r="256" spans="1:34" ht="27" customHeight="1">
      <c r="A256" s="30" t="s">
        <v>159</v>
      </c>
      <c r="B256" s="60" t="s">
        <v>19</v>
      </c>
      <c r="C256" s="8">
        <v>10.5</v>
      </c>
      <c r="D256" s="9">
        <v>1112.5</v>
      </c>
      <c r="E256" s="9">
        <v>62.4</v>
      </c>
      <c r="F256" s="9">
        <v>453</v>
      </c>
      <c r="G256" s="9">
        <v>0</v>
      </c>
      <c r="H256" s="9">
        <v>385.3</v>
      </c>
      <c r="I256" s="9">
        <v>547.7</v>
      </c>
      <c r="J256" s="9">
        <v>0</v>
      </c>
      <c r="K256" s="9">
        <v>0</v>
      </c>
      <c r="L256" s="9">
        <v>0</v>
      </c>
      <c r="M256" s="9">
        <v>241.8</v>
      </c>
      <c r="N256" s="9">
        <v>38.3</v>
      </c>
      <c r="O256" s="9">
        <v>0</v>
      </c>
      <c r="P256" s="9">
        <v>0</v>
      </c>
      <c r="Q256" s="9">
        <v>0</v>
      </c>
      <c r="R256" s="9">
        <v>206.6</v>
      </c>
      <c r="S256" s="9">
        <v>204.1</v>
      </c>
      <c r="T256" s="9">
        <v>0</v>
      </c>
      <c r="U256" s="9">
        <v>0</v>
      </c>
      <c r="V256" s="9">
        <v>0</v>
      </c>
      <c r="W256" s="9">
        <v>0</v>
      </c>
      <c r="X256" s="9">
        <v>0</v>
      </c>
      <c r="Y256" s="58">
        <v>3251.7000000000003</v>
      </c>
      <c r="Z256" s="7">
        <v>25807.14285714286</v>
      </c>
      <c r="AC256" s="92" t="e">
        <f>#REF!-Y256</f>
        <v>#REF!</v>
      </c>
      <c r="AD256" s="261"/>
      <c r="AE256" s="99" t="s">
        <v>19</v>
      </c>
      <c r="AF256" s="8">
        <v>10.5</v>
      </c>
      <c r="AG256" s="100">
        <v>25807.14285714286</v>
      </c>
      <c r="AH256" s="100">
        <v>102.21123595505617</v>
      </c>
    </row>
    <row r="257" spans="1:34" ht="28.5">
      <c r="A257" s="30" t="s">
        <v>159</v>
      </c>
      <c r="B257" s="61" t="s">
        <v>42</v>
      </c>
      <c r="C257" s="8">
        <v>13.08</v>
      </c>
      <c r="D257" s="9">
        <v>926.3</v>
      </c>
      <c r="E257" s="9">
        <v>52.9</v>
      </c>
      <c r="F257" s="9">
        <v>379.3</v>
      </c>
      <c r="G257" s="9">
        <v>118</v>
      </c>
      <c r="H257" s="9">
        <v>306.3</v>
      </c>
      <c r="I257" s="9">
        <v>440.7</v>
      </c>
      <c r="J257" s="9">
        <v>0</v>
      </c>
      <c r="K257" s="9">
        <v>0</v>
      </c>
      <c r="L257" s="9">
        <v>0</v>
      </c>
      <c r="M257" s="9">
        <v>208.7</v>
      </c>
      <c r="N257" s="9">
        <v>25.4</v>
      </c>
      <c r="O257" s="9">
        <v>0</v>
      </c>
      <c r="P257" s="9">
        <v>0</v>
      </c>
      <c r="Q257" s="9">
        <v>0</v>
      </c>
      <c r="R257" s="9">
        <v>171.7</v>
      </c>
      <c r="S257" s="9">
        <v>201.8</v>
      </c>
      <c r="T257" s="9">
        <v>42.7</v>
      </c>
      <c r="U257" s="9">
        <v>0</v>
      </c>
      <c r="V257" s="9">
        <v>0</v>
      </c>
      <c r="W257" s="9">
        <v>0</v>
      </c>
      <c r="X257" s="9">
        <v>1.4</v>
      </c>
      <c r="Y257" s="58">
        <v>2875.2</v>
      </c>
      <c r="Z257" s="7">
        <v>18318.042813455657</v>
      </c>
      <c r="AC257" s="92" t="e">
        <f>#REF!-Y257</f>
        <v>#REF!</v>
      </c>
      <c r="AD257" s="261"/>
      <c r="AE257" s="101" t="s">
        <v>42</v>
      </c>
      <c r="AF257" s="8">
        <v>13.08</v>
      </c>
      <c r="AG257" s="100">
        <v>18318.042813455657</v>
      </c>
      <c r="AH257" s="100">
        <v>102.4290186764547</v>
      </c>
    </row>
    <row r="258" spans="1:34" ht="28.5" customHeight="1">
      <c r="A258" s="30" t="s">
        <v>159</v>
      </c>
      <c r="B258" s="60" t="s">
        <v>43</v>
      </c>
      <c r="C258" s="8">
        <v>10.33</v>
      </c>
      <c r="D258" s="9">
        <v>667.2</v>
      </c>
      <c r="E258" s="9">
        <v>33.3</v>
      </c>
      <c r="F258" s="9">
        <v>168.3</v>
      </c>
      <c r="G258" s="9">
        <v>0</v>
      </c>
      <c r="H258" s="9">
        <v>208.3</v>
      </c>
      <c r="I258" s="9">
        <v>326.1</v>
      </c>
      <c r="J258" s="9">
        <v>0</v>
      </c>
      <c r="K258" s="9">
        <v>0</v>
      </c>
      <c r="L258" s="9">
        <v>0</v>
      </c>
      <c r="M258" s="9">
        <v>106.6</v>
      </c>
      <c r="N258" s="9">
        <v>14.6</v>
      </c>
      <c r="O258" s="9">
        <v>0</v>
      </c>
      <c r="P258" s="9">
        <v>0</v>
      </c>
      <c r="Q258" s="9">
        <v>0</v>
      </c>
      <c r="R258" s="9">
        <v>115.3</v>
      </c>
      <c r="S258" s="9">
        <v>83.259</v>
      </c>
      <c r="T258" s="9">
        <v>30.9</v>
      </c>
      <c r="U258" s="9">
        <v>0</v>
      </c>
      <c r="V258" s="9">
        <v>0</v>
      </c>
      <c r="W258" s="9">
        <v>0</v>
      </c>
      <c r="X258" s="9">
        <v>2.8</v>
      </c>
      <c r="Y258" s="58">
        <v>1756.6589999999997</v>
      </c>
      <c r="Z258" s="7">
        <v>14171.176185866405</v>
      </c>
      <c r="AC258" s="92" t="e">
        <f>#REF!-Y258</f>
        <v>#REF!</v>
      </c>
      <c r="AD258" s="261"/>
      <c r="AE258" s="99" t="s">
        <v>43</v>
      </c>
      <c r="AF258" s="8">
        <v>10.33</v>
      </c>
      <c r="AG258" s="100">
        <v>14171.176185866405</v>
      </c>
      <c r="AH258" s="100">
        <v>92.57479016786571</v>
      </c>
    </row>
    <row r="259" spans="1:34" ht="15">
      <c r="A259" s="30" t="s">
        <v>159</v>
      </c>
      <c r="B259" s="62" t="s">
        <v>8</v>
      </c>
      <c r="C259" s="8"/>
      <c r="D259" s="9"/>
      <c r="E259" s="9"/>
      <c r="F259" s="9"/>
      <c r="G259" s="9"/>
      <c r="H259" s="9"/>
      <c r="I259" s="9"/>
      <c r="J259" s="9"/>
      <c r="K259" s="9"/>
      <c r="L259" s="9"/>
      <c r="M259" s="9"/>
      <c r="N259" s="9"/>
      <c r="O259" s="9"/>
      <c r="P259" s="9"/>
      <c r="Q259" s="9"/>
      <c r="R259" s="9"/>
      <c r="S259" s="9"/>
      <c r="T259" s="9"/>
      <c r="U259" s="9"/>
      <c r="V259" s="9"/>
      <c r="W259" s="9"/>
      <c r="X259" s="9"/>
      <c r="Y259" s="58">
        <v>0</v>
      </c>
      <c r="Z259" s="7">
        <v>0</v>
      </c>
      <c r="AC259" s="92" t="e">
        <f>#REF!-Y259</f>
        <v>#REF!</v>
      </c>
      <c r="AD259" s="261"/>
      <c r="AE259" s="102" t="s">
        <v>8</v>
      </c>
      <c r="AF259" s="8"/>
      <c r="AG259" s="100">
        <v>0</v>
      </c>
      <c r="AH259" s="100">
        <v>0</v>
      </c>
    </row>
    <row r="260" spans="1:34" ht="15">
      <c r="A260" s="30" t="s">
        <v>159</v>
      </c>
      <c r="B260" s="63" t="s">
        <v>9</v>
      </c>
      <c r="C260" s="8">
        <v>8.25</v>
      </c>
      <c r="D260" s="9">
        <v>538.8</v>
      </c>
      <c r="E260" s="9">
        <v>26.9</v>
      </c>
      <c r="F260" s="9">
        <v>134.7</v>
      </c>
      <c r="G260" s="9">
        <v>0</v>
      </c>
      <c r="H260" s="9">
        <v>170.6</v>
      </c>
      <c r="I260" s="9">
        <v>262.7</v>
      </c>
      <c r="J260" s="9">
        <v>0</v>
      </c>
      <c r="K260" s="9">
        <v>0</v>
      </c>
      <c r="L260" s="9">
        <v>0</v>
      </c>
      <c r="M260" s="9">
        <v>93.6</v>
      </c>
      <c r="N260" s="9">
        <v>11.9</v>
      </c>
      <c r="O260" s="9">
        <v>0</v>
      </c>
      <c r="P260" s="9">
        <v>0</v>
      </c>
      <c r="Q260" s="9">
        <v>0</v>
      </c>
      <c r="R260" s="9">
        <v>105.2</v>
      </c>
      <c r="S260" s="9">
        <v>73.3</v>
      </c>
      <c r="T260" s="9">
        <v>13.4</v>
      </c>
      <c r="U260" s="9">
        <v>0</v>
      </c>
      <c r="V260" s="9">
        <v>0</v>
      </c>
      <c r="W260" s="9">
        <v>0</v>
      </c>
      <c r="X260" s="9">
        <v>2.8</v>
      </c>
      <c r="Y260" s="58">
        <v>1433.8999999999999</v>
      </c>
      <c r="Z260" s="7">
        <v>14483.838383838382</v>
      </c>
      <c r="AC260" s="92" t="e">
        <f>#REF!-Y260</f>
        <v>#REF!</v>
      </c>
      <c r="AD260" s="261"/>
      <c r="AE260" s="103" t="s">
        <v>9</v>
      </c>
      <c r="AF260" s="8">
        <v>8.25</v>
      </c>
      <c r="AG260" s="100">
        <v>14483.838383838382</v>
      </c>
      <c r="AH260" s="100">
        <v>94.02375649591686</v>
      </c>
    </row>
    <row r="261" spans="1:34" ht="31.5" customHeight="1">
      <c r="A261" s="30" t="s">
        <v>159</v>
      </c>
      <c r="B261" s="64" t="s">
        <v>44</v>
      </c>
      <c r="C261" s="8">
        <v>1.75</v>
      </c>
      <c r="D261" s="9">
        <v>86.9</v>
      </c>
      <c r="E261" s="9">
        <v>3.5</v>
      </c>
      <c r="F261" s="9">
        <v>24.1</v>
      </c>
      <c r="G261" s="9">
        <v>0</v>
      </c>
      <c r="H261" s="9">
        <v>27</v>
      </c>
      <c r="I261" s="9">
        <v>53.6</v>
      </c>
      <c r="J261" s="9">
        <v>0</v>
      </c>
      <c r="K261" s="9">
        <v>0</v>
      </c>
      <c r="L261" s="9">
        <v>0</v>
      </c>
      <c r="M261" s="9">
        <v>21.9</v>
      </c>
      <c r="N261" s="9">
        <v>5</v>
      </c>
      <c r="O261" s="9">
        <v>0</v>
      </c>
      <c r="P261" s="9">
        <v>0</v>
      </c>
      <c r="Q261" s="9">
        <v>0</v>
      </c>
      <c r="R261" s="9">
        <v>18.4</v>
      </c>
      <c r="S261" s="9">
        <v>8.4</v>
      </c>
      <c r="T261" s="9">
        <v>6.3</v>
      </c>
      <c r="U261" s="9">
        <v>0</v>
      </c>
      <c r="V261" s="9">
        <v>0</v>
      </c>
      <c r="W261" s="9">
        <v>0</v>
      </c>
      <c r="X261" s="9">
        <v>0</v>
      </c>
      <c r="Y261" s="58">
        <v>255.10000000000002</v>
      </c>
      <c r="Z261" s="7">
        <v>12147.619047619048</v>
      </c>
      <c r="AC261" s="92" t="e">
        <f>#REF!-Y261</f>
        <v>#REF!</v>
      </c>
      <c r="AD261" s="261"/>
      <c r="AE261" s="104" t="s">
        <v>44</v>
      </c>
      <c r="AF261" s="8">
        <v>1.75</v>
      </c>
      <c r="AG261" s="100">
        <v>12147.619047619048</v>
      </c>
      <c r="AH261" s="100">
        <v>102.41657077100115</v>
      </c>
    </row>
    <row r="262" spans="1:34" ht="15">
      <c r="A262" s="30" t="s">
        <v>159</v>
      </c>
      <c r="B262" s="62" t="s">
        <v>8</v>
      </c>
      <c r="C262" s="8"/>
      <c r="D262" s="9"/>
      <c r="E262" s="9"/>
      <c r="F262" s="9"/>
      <c r="G262" s="9"/>
      <c r="H262" s="9"/>
      <c r="I262" s="9"/>
      <c r="J262" s="9"/>
      <c r="K262" s="9"/>
      <c r="L262" s="9"/>
      <c r="M262" s="9"/>
      <c r="N262" s="9"/>
      <c r="O262" s="9"/>
      <c r="P262" s="9"/>
      <c r="Q262" s="9"/>
      <c r="R262" s="9"/>
      <c r="S262" s="9"/>
      <c r="T262" s="9"/>
      <c r="U262" s="9"/>
      <c r="V262" s="9"/>
      <c r="W262" s="9"/>
      <c r="X262" s="9"/>
      <c r="Y262" s="58">
        <v>0</v>
      </c>
      <c r="Z262" s="7">
        <v>0</v>
      </c>
      <c r="AC262" s="92" t="e">
        <f>#REF!-Y262</f>
        <v>#REF!</v>
      </c>
      <c r="AD262" s="261"/>
      <c r="AE262" s="102" t="s">
        <v>8</v>
      </c>
      <c r="AF262" s="8"/>
      <c r="AG262" s="100">
        <v>0</v>
      </c>
      <c r="AH262" s="100">
        <v>0</v>
      </c>
    </row>
    <row r="263" spans="1:34" ht="15">
      <c r="A263" s="30" t="s">
        <v>159</v>
      </c>
      <c r="B263" s="63" t="s">
        <v>10</v>
      </c>
      <c r="C263" s="8">
        <v>1.17</v>
      </c>
      <c r="D263" s="9">
        <v>58.2</v>
      </c>
      <c r="E263" s="9">
        <v>2</v>
      </c>
      <c r="F263" s="9">
        <v>9.8</v>
      </c>
      <c r="G263" s="9">
        <v>0</v>
      </c>
      <c r="H263" s="9">
        <v>21.6</v>
      </c>
      <c r="I263" s="9">
        <v>50.9</v>
      </c>
      <c r="J263" s="9">
        <v>0</v>
      </c>
      <c r="K263" s="9">
        <v>0</v>
      </c>
      <c r="L263" s="9">
        <v>0</v>
      </c>
      <c r="M263" s="9">
        <v>17.8</v>
      </c>
      <c r="N263" s="9">
        <v>1.5</v>
      </c>
      <c r="O263" s="9">
        <v>0</v>
      </c>
      <c r="P263" s="9">
        <v>0</v>
      </c>
      <c r="Q263" s="9">
        <v>0</v>
      </c>
      <c r="R263" s="9">
        <v>8.3</v>
      </c>
      <c r="S263" s="9">
        <v>8.4</v>
      </c>
      <c r="T263" s="9">
        <v>0</v>
      </c>
      <c r="U263" s="9">
        <v>0</v>
      </c>
      <c r="V263" s="9">
        <v>0</v>
      </c>
      <c r="W263" s="9">
        <v>0</v>
      </c>
      <c r="X263" s="9">
        <v>0</v>
      </c>
      <c r="Y263" s="58">
        <v>178.50000000000003</v>
      </c>
      <c r="Z263" s="7">
        <v>12713.675213675217</v>
      </c>
      <c r="AC263" s="92" t="e">
        <f>#REF!-Y263</f>
        <v>#REF!</v>
      </c>
      <c r="AD263" s="261"/>
      <c r="AE263" s="103" t="s">
        <v>10</v>
      </c>
      <c r="AF263" s="8">
        <v>1.17</v>
      </c>
      <c r="AG263" s="100">
        <v>12713.675213675217</v>
      </c>
      <c r="AH263" s="100">
        <v>139.00343642611682</v>
      </c>
    </row>
    <row r="264" spans="1:34" ht="28.5">
      <c r="A264" s="30" t="s">
        <v>159</v>
      </c>
      <c r="B264" s="65" t="s">
        <v>11</v>
      </c>
      <c r="C264" s="8">
        <v>5.5</v>
      </c>
      <c r="D264" s="9">
        <v>341.1</v>
      </c>
      <c r="E264" s="9">
        <v>0</v>
      </c>
      <c r="F264" s="9">
        <v>65.9</v>
      </c>
      <c r="G264" s="9">
        <v>30.9</v>
      </c>
      <c r="H264" s="9">
        <v>274.7</v>
      </c>
      <c r="I264" s="9">
        <v>103</v>
      </c>
      <c r="J264" s="9">
        <v>0</v>
      </c>
      <c r="K264" s="9">
        <v>0</v>
      </c>
      <c r="L264" s="9">
        <v>0</v>
      </c>
      <c r="M264" s="9">
        <v>44.4</v>
      </c>
      <c r="N264" s="9">
        <v>4.9</v>
      </c>
      <c r="O264" s="9">
        <v>0</v>
      </c>
      <c r="P264" s="9">
        <v>0</v>
      </c>
      <c r="Q264" s="9">
        <v>0</v>
      </c>
      <c r="R264" s="9">
        <v>64.6</v>
      </c>
      <c r="S264" s="9">
        <v>64.7</v>
      </c>
      <c r="T264" s="9">
        <v>0</v>
      </c>
      <c r="U264" s="9">
        <v>0</v>
      </c>
      <c r="V264" s="9">
        <v>0</v>
      </c>
      <c r="W264" s="9">
        <v>0</v>
      </c>
      <c r="X264" s="9">
        <v>0</v>
      </c>
      <c r="Y264" s="58">
        <v>994.1999999999999</v>
      </c>
      <c r="Z264" s="7">
        <v>15063.636363636362</v>
      </c>
      <c r="AC264" s="92" t="e">
        <f>#REF!-Y264</f>
        <v>#REF!</v>
      </c>
      <c r="AD264" s="261"/>
      <c r="AE264" s="10" t="s">
        <v>11</v>
      </c>
      <c r="AF264" s="8">
        <v>5.5</v>
      </c>
      <c r="AG264" s="100">
        <v>15063.636363636362</v>
      </c>
      <c r="AH264" s="100">
        <v>129.69803576663733</v>
      </c>
    </row>
    <row r="265" spans="1:34" ht="18.75" customHeight="1">
      <c r="A265" s="30" t="s">
        <v>159</v>
      </c>
      <c r="B265" s="65" t="s">
        <v>13</v>
      </c>
      <c r="C265" s="8">
        <v>13.42</v>
      </c>
      <c r="D265" s="9">
        <v>2148.8</v>
      </c>
      <c r="E265" s="9">
        <v>0</v>
      </c>
      <c r="F265" s="9">
        <v>422</v>
      </c>
      <c r="G265" s="9">
        <v>0</v>
      </c>
      <c r="H265" s="9">
        <v>428</v>
      </c>
      <c r="I265" s="9">
        <v>571.9</v>
      </c>
      <c r="J265" s="9">
        <v>0</v>
      </c>
      <c r="K265" s="9">
        <v>0</v>
      </c>
      <c r="L265" s="9">
        <v>0</v>
      </c>
      <c r="M265" s="9">
        <v>231.6</v>
      </c>
      <c r="N265" s="9">
        <v>50</v>
      </c>
      <c r="O265" s="9">
        <v>0</v>
      </c>
      <c r="P265" s="9">
        <v>0</v>
      </c>
      <c r="Q265" s="9">
        <v>0</v>
      </c>
      <c r="R265" s="9">
        <v>268.4</v>
      </c>
      <c r="S265" s="9">
        <v>264</v>
      </c>
      <c r="T265" s="9">
        <v>8.7</v>
      </c>
      <c r="U265" s="9">
        <v>0</v>
      </c>
      <c r="V265" s="9">
        <v>0</v>
      </c>
      <c r="W265" s="9">
        <v>0</v>
      </c>
      <c r="X265" s="9">
        <v>6.2</v>
      </c>
      <c r="Y265" s="58">
        <v>4399.599999999999</v>
      </c>
      <c r="Z265" s="7">
        <v>27319.920516641825</v>
      </c>
      <c r="AC265" s="92" t="e">
        <f>#REF!-Y265</f>
        <v>#REF!</v>
      </c>
      <c r="AD265" s="261"/>
      <c r="AE265" s="10" t="s">
        <v>13</v>
      </c>
      <c r="AF265" s="8">
        <v>13.42</v>
      </c>
      <c r="AG265" s="100">
        <v>27319.920516641825</v>
      </c>
      <c r="AH265" s="100">
        <v>58.81887565152644</v>
      </c>
    </row>
    <row r="266" spans="1:34" ht="15">
      <c r="A266" s="30" t="s">
        <v>159</v>
      </c>
      <c r="B266" s="62" t="s">
        <v>8</v>
      </c>
      <c r="C266" s="8"/>
      <c r="D266" s="9"/>
      <c r="E266" s="9"/>
      <c r="F266" s="9"/>
      <c r="G266" s="9"/>
      <c r="H266" s="9"/>
      <c r="I266" s="9"/>
      <c r="J266" s="9"/>
      <c r="K266" s="9"/>
      <c r="L266" s="9"/>
      <c r="M266" s="9"/>
      <c r="N266" s="9"/>
      <c r="O266" s="9"/>
      <c r="P266" s="9"/>
      <c r="Q266" s="9"/>
      <c r="R266" s="9"/>
      <c r="S266" s="9"/>
      <c r="T266" s="9"/>
      <c r="U266" s="9"/>
      <c r="V266" s="9"/>
      <c r="W266" s="9"/>
      <c r="X266" s="9"/>
      <c r="Y266" s="58">
        <v>0</v>
      </c>
      <c r="Z266" s="7">
        <v>0</v>
      </c>
      <c r="AC266" s="92" t="e">
        <f>#REF!-Y266</f>
        <v>#REF!</v>
      </c>
      <c r="AD266" s="261"/>
      <c r="AE266" s="102" t="s">
        <v>8</v>
      </c>
      <c r="AF266" s="8"/>
      <c r="AG266" s="100">
        <v>0</v>
      </c>
      <c r="AH266" s="100">
        <v>0</v>
      </c>
    </row>
    <row r="267" spans="1:34" ht="15">
      <c r="A267" s="30" t="s">
        <v>159</v>
      </c>
      <c r="B267" s="63" t="s">
        <v>12</v>
      </c>
      <c r="C267" s="8">
        <v>13.42</v>
      </c>
      <c r="D267" s="9">
        <v>2148.8</v>
      </c>
      <c r="E267" s="9">
        <v>0</v>
      </c>
      <c r="F267" s="9">
        <v>422</v>
      </c>
      <c r="G267" s="9">
        <v>0</v>
      </c>
      <c r="H267" s="9">
        <v>428</v>
      </c>
      <c r="I267" s="9">
        <v>571.9</v>
      </c>
      <c r="J267" s="9">
        <v>0</v>
      </c>
      <c r="K267" s="9">
        <v>0</v>
      </c>
      <c r="L267" s="9">
        <v>0</v>
      </c>
      <c r="M267" s="9">
        <v>231.6</v>
      </c>
      <c r="N267" s="9">
        <v>50</v>
      </c>
      <c r="O267" s="9">
        <v>0</v>
      </c>
      <c r="P267" s="9">
        <v>0</v>
      </c>
      <c r="Q267" s="9">
        <v>0</v>
      </c>
      <c r="R267" s="9">
        <v>268.4</v>
      </c>
      <c r="S267" s="9">
        <v>264</v>
      </c>
      <c r="T267" s="9">
        <v>8.7</v>
      </c>
      <c r="U267" s="9">
        <v>0</v>
      </c>
      <c r="V267" s="9">
        <v>0</v>
      </c>
      <c r="W267" s="9">
        <v>0</v>
      </c>
      <c r="X267" s="9">
        <v>6.2</v>
      </c>
      <c r="Y267" s="58">
        <v>4399.599999999999</v>
      </c>
      <c r="Z267" s="7">
        <v>27319.920516641825</v>
      </c>
      <c r="AC267" s="92" t="e">
        <f>#REF!-Y267</f>
        <v>#REF!</v>
      </c>
      <c r="AD267" s="261"/>
      <c r="AE267" s="103" t="s">
        <v>12</v>
      </c>
      <c r="AF267" s="8">
        <v>13.42</v>
      </c>
      <c r="AG267" s="100">
        <v>27319.920516641825</v>
      </c>
      <c r="AH267" s="100">
        <v>58.81887565152644</v>
      </c>
    </row>
    <row r="268" spans="1:34" ht="16.5" customHeight="1" thickBot="1">
      <c r="A268" s="30" t="s">
        <v>159</v>
      </c>
      <c r="B268" s="64" t="s">
        <v>41</v>
      </c>
      <c r="C268" s="8">
        <v>4.67</v>
      </c>
      <c r="D268" s="9">
        <v>182.2</v>
      </c>
      <c r="E268" s="9">
        <v>0</v>
      </c>
      <c r="F268" s="9">
        <v>0</v>
      </c>
      <c r="G268" s="9">
        <v>0</v>
      </c>
      <c r="H268" s="9">
        <v>193.6</v>
      </c>
      <c r="I268" s="9">
        <v>10.7</v>
      </c>
      <c r="J268" s="9">
        <v>0</v>
      </c>
      <c r="K268" s="9">
        <v>0</v>
      </c>
      <c r="L268" s="9">
        <v>0</v>
      </c>
      <c r="M268" s="9">
        <v>23.4</v>
      </c>
      <c r="N268" s="9">
        <v>0</v>
      </c>
      <c r="O268" s="9">
        <v>67.5</v>
      </c>
      <c r="P268" s="9">
        <v>15.4</v>
      </c>
      <c r="Q268" s="9">
        <v>0</v>
      </c>
      <c r="R268" s="9">
        <v>39.3</v>
      </c>
      <c r="S268" s="9">
        <v>0</v>
      </c>
      <c r="T268" s="9">
        <v>10.5</v>
      </c>
      <c r="U268" s="9">
        <v>0</v>
      </c>
      <c r="V268" s="9">
        <v>0</v>
      </c>
      <c r="W268" s="9">
        <v>3</v>
      </c>
      <c r="X268" s="9">
        <v>0</v>
      </c>
      <c r="Y268" s="58">
        <v>545.5999999999999</v>
      </c>
      <c r="Z268" s="7">
        <v>9735.902926481083</v>
      </c>
      <c r="AC268" s="92" t="e">
        <f>#REF!-Y268</f>
        <v>#REF!</v>
      </c>
      <c r="AD268" s="263"/>
      <c r="AE268" s="246" t="s">
        <v>41</v>
      </c>
      <c r="AF268" s="50">
        <v>4.67</v>
      </c>
      <c r="AG268" s="248">
        <v>9735.902926481083</v>
      </c>
      <c r="AH268" s="248">
        <v>112.12952799121845</v>
      </c>
    </row>
    <row r="269" spans="1:34" ht="38.25" customHeight="1" thickBot="1">
      <c r="A269" s="30" t="s">
        <v>160</v>
      </c>
      <c r="B269" s="17" t="s">
        <v>7</v>
      </c>
      <c r="C269" s="51">
        <v>83</v>
      </c>
      <c r="D269" s="53">
        <v>6309</v>
      </c>
      <c r="E269" s="53">
        <v>196.4</v>
      </c>
      <c r="F269" s="53">
        <v>2022.2</v>
      </c>
      <c r="G269" s="53">
        <v>211.3</v>
      </c>
      <c r="H269" s="53">
        <v>2256.1</v>
      </c>
      <c r="I269" s="53">
        <v>2206.7</v>
      </c>
      <c r="J269" s="53">
        <v>0</v>
      </c>
      <c r="K269" s="53">
        <v>0</v>
      </c>
      <c r="L269" s="53">
        <v>27.4</v>
      </c>
      <c r="M269" s="53">
        <v>1253.1999999999998</v>
      </c>
      <c r="N269" s="53">
        <v>161.6</v>
      </c>
      <c r="O269" s="53">
        <v>127</v>
      </c>
      <c r="P269" s="53">
        <v>21.6</v>
      </c>
      <c r="Q269" s="53">
        <v>0</v>
      </c>
      <c r="R269" s="53">
        <v>1277.3999999999999</v>
      </c>
      <c r="S269" s="53">
        <v>1099.8000000000002</v>
      </c>
      <c r="T269" s="53">
        <v>61.1</v>
      </c>
      <c r="U269" s="53">
        <v>0</v>
      </c>
      <c r="V269" s="53">
        <v>0</v>
      </c>
      <c r="W269" s="53">
        <v>0</v>
      </c>
      <c r="X269" s="53">
        <v>9.799999999999999</v>
      </c>
      <c r="Y269" s="53">
        <v>17240.6</v>
      </c>
      <c r="Z269" s="54">
        <v>17309.839357429715</v>
      </c>
      <c r="AC269" s="92" t="e">
        <f>#REF!-Y269</f>
        <v>#REF!</v>
      </c>
      <c r="AD269" s="236" t="s">
        <v>160</v>
      </c>
      <c r="AE269" s="237" t="s">
        <v>7</v>
      </c>
      <c r="AF269" s="112">
        <v>83</v>
      </c>
      <c r="AG269" s="238">
        <v>17309.839357429715</v>
      </c>
      <c r="AH269" s="238">
        <v>88.16928197812648</v>
      </c>
    </row>
    <row r="270" spans="1:34" ht="15">
      <c r="A270" s="30" t="s">
        <v>160</v>
      </c>
      <c r="B270" s="57" t="s">
        <v>14</v>
      </c>
      <c r="C270" s="8"/>
      <c r="D270" s="9"/>
      <c r="E270" s="9"/>
      <c r="F270" s="9"/>
      <c r="G270" s="9"/>
      <c r="H270" s="9"/>
      <c r="I270" s="9"/>
      <c r="J270" s="9"/>
      <c r="K270" s="9"/>
      <c r="L270" s="9"/>
      <c r="M270" s="9"/>
      <c r="N270" s="9"/>
      <c r="O270" s="9"/>
      <c r="P270" s="9"/>
      <c r="Q270" s="9"/>
      <c r="R270" s="9"/>
      <c r="S270" s="9"/>
      <c r="T270" s="9"/>
      <c r="U270" s="9"/>
      <c r="V270" s="9"/>
      <c r="W270" s="9"/>
      <c r="X270" s="9"/>
      <c r="Y270" s="58"/>
      <c r="Z270" s="7">
        <v>0</v>
      </c>
      <c r="AC270" s="92" t="e">
        <f>#REF!-Y270</f>
        <v>#REF!</v>
      </c>
      <c r="AD270" s="262"/>
      <c r="AE270" s="245" t="s">
        <v>14</v>
      </c>
      <c r="AF270" s="118"/>
      <c r="AG270" s="249"/>
      <c r="AH270" s="250">
        <v>0</v>
      </c>
    </row>
    <row r="271" spans="1:34" ht="30" customHeight="1">
      <c r="A271" s="30" t="s">
        <v>160</v>
      </c>
      <c r="B271" s="60" t="s">
        <v>3</v>
      </c>
      <c r="C271" s="8">
        <v>2</v>
      </c>
      <c r="D271" s="9">
        <v>376.2</v>
      </c>
      <c r="E271" s="9">
        <v>14.2</v>
      </c>
      <c r="F271" s="9">
        <v>188.1</v>
      </c>
      <c r="G271" s="9">
        <v>0</v>
      </c>
      <c r="H271" s="9">
        <v>52.4</v>
      </c>
      <c r="I271" s="9">
        <v>126.5</v>
      </c>
      <c r="J271" s="9">
        <v>0</v>
      </c>
      <c r="K271" s="9">
        <v>0</v>
      </c>
      <c r="L271" s="9">
        <v>0</v>
      </c>
      <c r="M271" s="9">
        <v>101</v>
      </c>
      <c r="N271" s="9">
        <v>9.5</v>
      </c>
      <c r="O271" s="9">
        <v>0</v>
      </c>
      <c r="P271" s="9">
        <v>0</v>
      </c>
      <c r="Q271" s="9">
        <v>0</v>
      </c>
      <c r="R271" s="9">
        <v>64.3</v>
      </c>
      <c r="S271" s="9">
        <v>70.3</v>
      </c>
      <c r="T271" s="9">
        <v>0</v>
      </c>
      <c r="U271" s="9">
        <v>0</v>
      </c>
      <c r="V271" s="9">
        <v>0</v>
      </c>
      <c r="W271" s="9">
        <v>0</v>
      </c>
      <c r="X271" s="9">
        <v>0</v>
      </c>
      <c r="Y271" s="58">
        <v>1002.4999999999999</v>
      </c>
      <c r="Z271" s="7">
        <v>41770.83333333333</v>
      </c>
      <c r="AC271" s="92" t="e">
        <f>#REF!-Y271</f>
        <v>#REF!</v>
      </c>
      <c r="AD271" s="261"/>
      <c r="AE271" s="99" t="s">
        <v>3</v>
      </c>
      <c r="AF271" s="8">
        <v>2</v>
      </c>
      <c r="AG271" s="100">
        <v>41770.83333333333</v>
      </c>
      <c r="AH271" s="100">
        <v>66.24136097820308</v>
      </c>
    </row>
    <row r="272" spans="1:34" ht="27.75" customHeight="1">
      <c r="A272" s="30" t="s">
        <v>160</v>
      </c>
      <c r="B272" s="60" t="s">
        <v>2</v>
      </c>
      <c r="C272" s="8">
        <v>11</v>
      </c>
      <c r="D272" s="9">
        <v>1118.1</v>
      </c>
      <c r="E272" s="9">
        <v>57.4</v>
      </c>
      <c r="F272" s="9">
        <v>438.7</v>
      </c>
      <c r="G272" s="9">
        <v>63</v>
      </c>
      <c r="H272" s="9">
        <v>151.8</v>
      </c>
      <c r="I272" s="9">
        <v>600.1</v>
      </c>
      <c r="J272" s="9">
        <v>0</v>
      </c>
      <c r="K272" s="9">
        <v>0</v>
      </c>
      <c r="L272" s="9">
        <v>0</v>
      </c>
      <c r="M272" s="9">
        <v>273.2</v>
      </c>
      <c r="N272" s="9">
        <v>47.1</v>
      </c>
      <c r="O272" s="9">
        <v>0</v>
      </c>
      <c r="P272" s="9">
        <v>0</v>
      </c>
      <c r="Q272" s="9">
        <v>0</v>
      </c>
      <c r="R272" s="9">
        <v>231.6</v>
      </c>
      <c r="S272" s="9">
        <v>230.6</v>
      </c>
      <c r="T272" s="9">
        <v>0</v>
      </c>
      <c r="U272" s="9">
        <v>0</v>
      </c>
      <c r="V272" s="9">
        <v>0</v>
      </c>
      <c r="W272" s="9">
        <v>0</v>
      </c>
      <c r="X272" s="9">
        <v>0.7</v>
      </c>
      <c r="Y272" s="58">
        <v>3212.2999999999993</v>
      </c>
      <c r="Z272" s="7">
        <v>24335.606060606053</v>
      </c>
      <c r="AC272" s="92" t="e">
        <f>#REF!-Y272</f>
        <v>#REF!</v>
      </c>
      <c r="AD272" s="261"/>
      <c r="AE272" s="99" t="s">
        <v>2</v>
      </c>
      <c r="AF272" s="8">
        <v>11</v>
      </c>
      <c r="AG272" s="100">
        <v>24335.606060606053</v>
      </c>
      <c r="AH272" s="100">
        <v>87.87228333780523</v>
      </c>
    </row>
    <row r="273" spans="1:34" ht="30.75" customHeight="1">
      <c r="A273" s="30" t="s">
        <v>160</v>
      </c>
      <c r="B273" s="60" t="s">
        <v>19</v>
      </c>
      <c r="C273" s="8">
        <v>0</v>
      </c>
      <c r="D273" s="9">
        <v>0</v>
      </c>
      <c r="E273" s="9">
        <v>0</v>
      </c>
      <c r="F273" s="9">
        <v>0</v>
      </c>
      <c r="G273" s="9">
        <v>0</v>
      </c>
      <c r="H273" s="9">
        <v>0</v>
      </c>
      <c r="I273" s="9">
        <v>0</v>
      </c>
      <c r="J273" s="9">
        <v>0</v>
      </c>
      <c r="K273" s="9">
        <v>0</v>
      </c>
      <c r="L273" s="9">
        <v>0</v>
      </c>
      <c r="M273" s="9">
        <v>0</v>
      </c>
      <c r="N273" s="9">
        <v>0</v>
      </c>
      <c r="O273" s="9">
        <v>0</v>
      </c>
      <c r="P273" s="9">
        <v>0</v>
      </c>
      <c r="Q273" s="9">
        <v>0</v>
      </c>
      <c r="R273" s="9">
        <v>0</v>
      </c>
      <c r="S273" s="9">
        <v>0</v>
      </c>
      <c r="T273" s="9">
        <v>0</v>
      </c>
      <c r="U273" s="9">
        <v>0</v>
      </c>
      <c r="V273" s="9">
        <v>0</v>
      </c>
      <c r="W273" s="9">
        <v>0</v>
      </c>
      <c r="X273" s="9">
        <v>0</v>
      </c>
      <c r="Y273" s="58">
        <v>0</v>
      </c>
      <c r="Z273" s="7">
        <v>0</v>
      </c>
      <c r="AC273" s="92" t="e">
        <f>#REF!-Y273</f>
        <v>#REF!</v>
      </c>
      <c r="AD273" s="261"/>
      <c r="AE273" s="99" t="s">
        <v>19</v>
      </c>
      <c r="AF273" s="8">
        <v>0</v>
      </c>
      <c r="AG273" s="100">
        <v>0</v>
      </c>
      <c r="AH273" s="100">
        <v>0</v>
      </c>
    </row>
    <row r="274" spans="1:34" ht="28.5">
      <c r="A274" s="30" t="s">
        <v>160</v>
      </c>
      <c r="B274" s="61" t="s">
        <v>42</v>
      </c>
      <c r="C274" s="8">
        <v>15</v>
      </c>
      <c r="D274" s="9">
        <v>793.3</v>
      </c>
      <c r="E274" s="9">
        <v>42.7</v>
      </c>
      <c r="F274" s="9">
        <v>260.4</v>
      </c>
      <c r="G274" s="9">
        <v>73.3</v>
      </c>
      <c r="H274" s="9">
        <v>105.6</v>
      </c>
      <c r="I274" s="9">
        <v>487.4</v>
      </c>
      <c r="J274" s="9">
        <v>0</v>
      </c>
      <c r="K274" s="9">
        <v>0</v>
      </c>
      <c r="L274" s="9">
        <v>27.4</v>
      </c>
      <c r="M274" s="9">
        <v>191.8</v>
      </c>
      <c r="N274" s="9">
        <v>30.7</v>
      </c>
      <c r="O274" s="9">
        <v>0</v>
      </c>
      <c r="P274" s="9">
        <v>0</v>
      </c>
      <c r="Q274" s="9">
        <v>0</v>
      </c>
      <c r="R274" s="9">
        <v>184.8</v>
      </c>
      <c r="S274" s="9">
        <v>142.3</v>
      </c>
      <c r="T274" s="9">
        <v>23.1</v>
      </c>
      <c r="U274" s="9">
        <v>0</v>
      </c>
      <c r="V274" s="9">
        <v>0</v>
      </c>
      <c r="W274" s="9">
        <v>0</v>
      </c>
      <c r="X274" s="9">
        <v>6.8</v>
      </c>
      <c r="Y274" s="58">
        <v>2369.6000000000004</v>
      </c>
      <c r="Z274" s="7">
        <v>13164.444444444447</v>
      </c>
      <c r="AC274" s="92" t="e">
        <f>#REF!-Y274</f>
        <v>#REF!</v>
      </c>
      <c r="AD274" s="261"/>
      <c r="AE274" s="101" t="s">
        <v>42</v>
      </c>
      <c r="AF274" s="8">
        <v>15</v>
      </c>
      <c r="AG274" s="100">
        <v>13164.444444444447</v>
      </c>
      <c r="AH274" s="100">
        <v>92.68876843564856</v>
      </c>
    </row>
    <row r="275" spans="1:34" ht="33.75" customHeight="1">
      <c r="A275" s="30" t="s">
        <v>160</v>
      </c>
      <c r="B275" s="60" t="s">
        <v>43</v>
      </c>
      <c r="C275" s="8">
        <v>23</v>
      </c>
      <c r="D275" s="9">
        <v>1181.7</v>
      </c>
      <c r="E275" s="9">
        <v>64.7</v>
      </c>
      <c r="F275" s="9">
        <v>448.3</v>
      </c>
      <c r="G275" s="9">
        <v>0</v>
      </c>
      <c r="H275" s="9">
        <v>167.4</v>
      </c>
      <c r="I275" s="9">
        <v>860</v>
      </c>
      <c r="J275" s="9">
        <v>0</v>
      </c>
      <c r="K275" s="9">
        <v>0</v>
      </c>
      <c r="L275" s="9">
        <v>0</v>
      </c>
      <c r="M275" s="9">
        <v>277.6</v>
      </c>
      <c r="N275" s="9">
        <v>31.2</v>
      </c>
      <c r="O275" s="9">
        <v>0</v>
      </c>
      <c r="P275" s="9">
        <v>0</v>
      </c>
      <c r="Q275" s="9">
        <v>0</v>
      </c>
      <c r="R275" s="9">
        <v>269.7</v>
      </c>
      <c r="S275" s="9">
        <v>233.3</v>
      </c>
      <c r="T275" s="9">
        <v>18</v>
      </c>
      <c r="U275" s="9">
        <v>0</v>
      </c>
      <c r="V275" s="9">
        <v>0</v>
      </c>
      <c r="W275" s="9">
        <v>0</v>
      </c>
      <c r="X275" s="9">
        <v>0.5</v>
      </c>
      <c r="Y275" s="58">
        <v>3552.4</v>
      </c>
      <c r="Z275" s="7">
        <v>12871.014492753624</v>
      </c>
      <c r="AC275" s="92" t="e">
        <f>#REF!-Y275</f>
        <v>#REF!</v>
      </c>
      <c r="AD275" s="261"/>
      <c r="AE275" s="99" t="s">
        <v>43</v>
      </c>
      <c r="AF275" s="8">
        <v>23</v>
      </c>
      <c r="AG275" s="100">
        <v>12871.014492753624</v>
      </c>
      <c r="AH275" s="100">
        <v>106.68528391300669</v>
      </c>
    </row>
    <row r="276" spans="1:34" ht="15">
      <c r="A276" s="30" t="s">
        <v>160</v>
      </c>
      <c r="B276" s="62" t="s">
        <v>8</v>
      </c>
      <c r="C276" s="8"/>
      <c r="D276" s="9"/>
      <c r="E276" s="9"/>
      <c r="F276" s="9"/>
      <c r="G276" s="9"/>
      <c r="H276" s="9"/>
      <c r="I276" s="9"/>
      <c r="J276" s="9"/>
      <c r="K276" s="9"/>
      <c r="L276" s="9"/>
      <c r="M276" s="9"/>
      <c r="N276" s="9"/>
      <c r="O276" s="9"/>
      <c r="P276" s="9"/>
      <c r="Q276" s="9"/>
      <c r="R276" s="9"/>
      <c r="S276" s="9"/>
      <c r="T276" s="9"/>
      <c r="U276" s="9"/>
      <c r="V276" s="9"/>
      <c r="W276" s="9"/>
      <c r="X276" s="9"/>
      <c r="Y276" s="58">
        <v>0</v>
      </c>
      <c r="Z276" s="7">
        <v>0</v>
      </c>
      <c r="AC276" s="92" t="e">
        <f>#REF!-Y276</f>
        <v>#REF!</v>
      </c>
      <c r="AD276" s="261"/>
      <c r="AE276" s="102" t="s">
        <v>8</v>
      </c>
      <c r="AF276" s="8"/>
      <c r="AG276" s="100">
        <v>0</v>
      </c>
      <c r="AH276" s="100">
        <v>0</v>
      </c>
    </row>
    <row r="277" spans="1:34" ht="15">
      <c r="A277" s="30" t="s">
        <v>160</v>
      </c>
      <c r="B277" s="63" t="s">
        <v>9</v>
      </c>
      <c r="C277" s="8">
        <v>12</v>
      </c>
      <c r="D277" s="9">
        <v>541.5</v>
      </c>
      <c r="E277" s="9">
        <v>30.7</v>
      </c>
      <c r="F277" s="9">
        <v>202.5</v>
      </c>
      <c r="G277" s="9">
        <v>0</v>
      </c>
      <c r="H277" s="9">
        <v>77.8</v>
      </c>
      <c r="I277" s="9">
        <v>392</v>
      </c>
      <c r="J277" s="9">
        <v>0</v>
      </c>
      <c r="K277" s="9">
        <v>0</v>
      </c>
      <c r="L277" s="9">
        <v>0</v>
      </c>
      <c r="M277" s="9">
        <v>115.5</v>
      </c>
      <c r="N277" s="9">
        <v>9.7</v>
      </c>
      <c r="O277" s="9">
        <v>0</v>
      </c>
      <c r="P277" s="9">
        <v>0</v>
      </c>
      <c r="Q277" s="9">
        <v>0</v>
      </c>
      <c r="R277" s="9">
        <v>118.7</v>
      </c>
      <c r="S277" s="9">
        <v>110.3</v>
      </c>
      <c r="T277" s="9">
        <v>18</v>
      </c>
      <c r="U277" s="9">
        <v>0</v>
      </c>
      <c r="V277" s="9">
        <v>0</v>
      </c>
      <c r="W277" s="9">
        <v>0</v>
      </c>
      <c r="X277" s="9">
        <v>0</v>
      </c>
      <c r="Y277" s="58">
        <v>1616.7</v>
      </c>
      <c r="Z277" s="7">
        <v>11227.083333333332</v>
      </c>
      <c r="AC277" s="92" t="e">
        <f>#REF!-Y277</f>
        <v>#REF!</v>
      </c>
      <c r="AD277" s="261"/>
      <c r="AE277" s="103" t="s">
        <v>9</v>
      </c>
      <c r="AF277" s="8">
        <v>12</v>
      </c>
      <c r="AG277" s="100">
        <v>11227.083333333332</v>
      </c>
      <c r="AH277" s="100">
        <v>107.12834718374884</v>
      </c>
    </row>
    <row r="278" spans="1:34" ht="27.75" customHeight="1">
      <c r="A278" s="30" t="s">
        <v>160</v>
      </c>
      <c r="B278" s="64" t="s">
        <v>44</v>
      </c>
      <c r="C278" s="8">
        <v>4</v>
      </c>
      <c r="D278" s="9">
        <v>212.1</v>
      </c>
      <c r="E278" s="9">
        <v>17.4</v>
      </c>
      <c r="F278" s="9">
        <v>71.5</v>
      </c>
      <c r="G278" s="9">
        <v>0</v>
      </c>
      <c r="H278" s="9">
        <v>30.9</v>
      </c>
      <c r="I278" s="9">
        <v>132</v>
      </c>
      <c r="J278" s="9">
        <v>0</v>
      </c>
      <c r="K278" s="9">
        <v>0</v>
      </c>
      <c r="L278" s="9">
        <v>0</v>
      </c>
      <c r="M278" s="9">
        <v>49.4</v>
      </c>
      <c r="N278" s="9">
        <v>17.2</v>
      </c>
      <c r="O278" s="9">
        <v>1.2</v>
      </c>
      <c r="P278" s="9">
        <v>0</v>
      </c>
      <c r="Q278" s="9">
        <v>0</v>
      </c>
      <c r="R278" s="9">
        <v>41.2</v>
      </c>
      <c r="S278" s="9">
        <v>43.2</v>
      </c>
      <c r="T278" s="9">
        <v>0</v>
      </c>
      <c r="U278" s="9">
        <v>0</v>
      </c>
      <c r="V278" s="9">
        <v>0</v>
      </c>
      <c r="W278" s="9">
        <v>0</v>
      </c>
      <c r="X278" s="9">
        <v>1.2</v>
      </c>
      <c r="Y278" s="58">
        <v>617.3000000000002</v>
      </c>
      <c r="Z278" s="7">
        <v>12860.416666666672</v>
      </c>
      <c r="AC278" s="92" t="e">
        <f>#REF!-Y278</f>
        <v>#REF!</v>
      </c>
      <c r="AD278" s="261"/>
      <c r="AE278" s="104" t="s">
        <v>44</v>
      </c>
      <c r="AF278" s="8">
        <v>4</v>
      </c>
      <c r="AG278" s="100">
        <v>12860.416666666672</v>
      </c>
      <c r="AH278" s="100">
        <v>97.17114568599719</v>
      </c>
    </row>
    <row r="279" spans="1:34" ht="15">
      <c r="A279" s="30" t="s">
        <v>160</v>
      </c>
      <c r="B279" s="62" t="s">
        <v>8</v>
      </c>
      <c r="C279" s="8"/>
      <c r="D279" s="9"/>
      <c r="E279" s="9"/>
      <c r="F279" s="9"/>
      <c r="G279" s="9"/>
      <c r="H279" s="9"/>
      <c r="I279" s="9"/>
      <c r="J279" s="9"/>
      <c r="K279" s="9"/>
      <c r="L279" s="9"/>
      <c r="M279" s="9"/>
      <c r="N279" s="9"/>
      <c r="O279" s="9"/>
      <c r="P279" s="9"/>
      <c r="Q279" s="9"/>
      <c r="R279" s="9"/>
      <c r="S279" s="9"/>
      <c r="T279" s="9"/>
      <c r="U279" s="9"/>
      <c r="V279" s="9"/>
      <c r="W279" s="9"/>
      <c r="X279" s="9"/>
      <c r="Y279" s="58">
        <v>0</v>
      </c>
      <c r="Z279" s="7">
        <v>0</v>
      </c>
      <c r="AC279" s="92" t="e">
        <f>#REF!-Y279</f>
        <v>#REF!</v>
      </c>
      <c r="AD279" s="261"/>
      <c r="AE279" s="102" t="s">
        <v>8</v>
      </c>
      <c r="AF279" s="8"/>
      <c r="AG279" s="100">
        <v>0</v>
      </c>
      <c r="AH279" s="100">
        <v>0</v>
      </c>
    </row>
    <row r="280" spans="1:34" ht="15">
      <c r="A280" s="30" t="s">
        <v>160</v>
      </c>
      <c r="B280" s="63" t="s">
        <v>10</v>
      </c>
      <c r="C280" s="8">
        <v>2</v>
      </c>
      <c r="D280" s="9">
        <v>102.4</v>
      </c>
      <c r="E280" s="9">
        <v>7.3</v>
      </c>
      <c r="F280" s="9">
        <v>28.6</v>
      </c>
      <c r="G280" s="9">
        <v>0</v>
      </c>
      <c r="H280" s="9">
        <v>15.5</v>
      </c>
      <c r="I280" s="9">
        <v>63.9</v>
      </c>
      <c r="J280" s="9">
        <v>0</v>
      </c>
      <c r="K280" s="9">
        <v>0</v>
      </c>
      <c r="L280" s="9">
        <v>0</v>
      </c>
      <c r="M280" s="9">
        <v>23.2</v>
      </c>
      <c r="N280" s="9">
        <v>11.5</v>
      </c>
      <c r="O280" s="9">
        <v>1.2</v>
      </c>
      <c r="P280" s="9">
        <v>0</v>
      </c>
      <c r="Q280" s="9">
        <v>0</v>
      </c>
      <c r="R280" s="9">
        <v>20.5</v>
      </c>
      <c r="S280" s="9">
        <v>21.3</v>
      </c>
      <c r="T280" s="9">
        <v>0</v>
      </c>
      <c r="U280" s="9">
        <v>0</v>
      </c>
      <c r="V280" s="9">
        <v>0</v>
      </c>
      <c r="W280" s="9">
        <v>0</v>
      </c>
      <c r="X280" s="9">
        <v>1.2</v>
      </c>
      <c r="Y280" s="58">
        <v>296.6</v>
      </c>
      <c r="Z280" s="7">
        <v>12358.333333333334</v>
      </c>
      <c r="AC280" s="92" t="e">
        <f>#REF!-Y280</f>
        <v>#REF!</v>
      </c>
      <c r="AD280" s="261"/>
      <c r="AE280" s="103" t="s">
        <v>10</v>
      </c>
      <c r="AF280" s="8">
        <v>2</v>
      </c>
      <c r="AG280" s="100">
        <v>12358.333333333334</v>
      </c>
      <c r="AH280" s="100">
        <v>98.33984375</v>
      </c>
    </row>
    <row r="281" spans="1:34" ht="28.5">
      <c r="A281" s="30" t="s">
        <v>160</v>
      </c>
      <c r="B281" s="65" t="s">
        <v>11</v>
      </c>
      <c r="C281" s="8">
        <v>7</v>
      </c>
      <c r="D281" s="9">
        <v>426.6</v>
      </c>
      <c r="E281" s="9">
        <v>0</v>
      </c>
      <c r="F281" s="9">
        <v>127.7</v>
      </c>
      <c r="G281" s="9">
        <v>0</v>
      </c>
      <c r="H281" s="9">
        <v>315.8</v>
      </c>
      <c r="I281" s="9">
        <v>0</v>
      </c>
      <c r="J281" s="9">
        <v>0</v>
      </c>
      <c r="K281" s="9">
        <v>0</v>
      </c>
      <c r="L281" s="9">
        <v>0</v>
      </c>
      <c r="M281" s="9">
        <v>60.6</v>
      </c>
      <c r="N281" s="9">
        <v>3.6</v>
      </c>
      <c r="O281" s="9">
        <v>1</v>
      </c>
      <c r="P281" s="9">
        <v>0</v>
      </c>
      <c r="Q281" s="9">
        <v>0</v>
      </c>
      <c r="R281" s="9">
        <v>73.3</v>
      </c>
      <c r="S281" s="9">
        <v>73.1</v>
      </c>
      <c r="T281" s="9">
        <v>0</v>
      </c>
      <c r="U281" s="9">
        <v>0</v>
      </c>
      <c r="V281" s="9">
        <v>0</v>
      </c>
      <c r="W281" s="9">
        <v>0</v>
      </c>
      <c r="X281" s="9">
        <v>0</v>
      </c>
      <c r="Y281" s="58">
        <v>1081.7</v>
      </c>
      <c r="Z281" s="7">
        <v>12877.380952380954</v>
      </c>
      <c r="AC281" s="92" t="e">
        <f>#REF!-Y281</f>
        <v>#REF!</v>
      </c>
      <c r="AD281" s="261"/>
      <c r="AE281" s="10" t="s">
        <v>11</v>
      </c>
      <c r="AF281" s="8">
        <v>7</v>
      </c>
      <c r="AG281" s="100">
        <v>12877.380952380954</v>
      </c>
      <c r="AH281" s="100">
        <v>91.16268166901077</v>
      </c>
    </row>
    <row r="282" spans="1:34" ht="17.25" customHeight="1">
      <c r="A282" s="30" t="s">
        <v>160</v>
      </c>
      <c r="B282" s="65" t="s">
        <v>13</v>
      </c>
      <c r="C282" s="8">
        <v>13</v>
      </c>
      <c r="D282" s="9">
        <v>1928.2</v>
      </c>
      <c r="E282" s="9">
        <v>0</v>
      </c>
      <c r="F282" s="9">
        <v>487.5</v>
      </c>
      <c r="G282" s="9">
        <v>75</v>
      </c>
      <c r="H282" s="9">
        <v>1235.5</v>
      </c>
      <c r="I282" s="9">
        <v>0.7</v>
      </c>
      <c r="J282" s="9">
        <v>0</v>
      </c>
      <c r="K282" s="9">
        <v>0</v>
      </c>
      <c r="L282" s="9">
        <v>0</v>
      </c>
      <c r="M282" s="9">
        <v>252</v>
      </c>
      <c r="N282" s="9">
        <v>20.9</v>
      </c>
      <c r="O282" s="9">
        <v>0</v>
      </c>
      <c r="P282" s="9">
        <v>0</v>
      </c>
      <c r="Q282" s="9">
        <v>0</v>
      </c>
      <c r="R282" s="9">
        <v>357.2</v>
      </c>
      <c r="S282" s="9">
        <v>307</v>
      </c>
      <c r="T282" s="9">
        <v>20</v>
      </c>
      <c r="U282" s="9">
        <v>0</v>
      </c>
      <c r="V282" s="9">
        <v>0</v>
      </c>
      <c r="W282" s="9">
        <v>0</v>
      </c>
      <c r="X282" s="9">
        <v>0</v>
      </c>
      <c r="Y282" s="58">
        <v>4684</v>
      </c>
      <c r="Z282" s="7">
        <v>30025.641025641027</v>
      </c>
      <c r="AC282" s="92" t="e">
        <f>#REF!-Y282</f>
        <v>#REF!</v>
      </c>
      <c r="AD282" s="261"/>
      <c r="AE282" s="10" t="s">
        <v>13</v>
      </c>
      <c r="AF282" s="8">
        <v>13</v>
      </c>
      <c r="AG282" s="100">
        <v>30025.641025641027</v>
      </c>
      <c r="AH282" s="100">
        <v>80.03319157763717</v>
      </c>
    </row>
    <row r="283" spans="1:34" ht="15">
      <c r="A283" s="30" t="s">
        <v>160</v>
      </c>
      <c r="B283" s="62" t="s">
        <v>8</v>
      </c>
      <c r="C283" s="8"/>
      <c r="D283" s="9"/>
      <c r="E283" s="9"/>
      <c r="F283" s="9"/>
      <c r="G283" s="9"/>
      <c r="H283" s="9"/>
      <c r="I283" s="9"/>
      <c r="J283" s="9"/>
      <c r="K283" s="9"/>
      <c r="L283" s="9"/>
      <c r="M283" s="9"/>
      <c r="N283" s="9"/>
      <c r="O283" s="9"/>
      <c r="P283" s="9"/>
      <c r="Q283" s="9"/>
      <c r="R283" s="9"/>
      <c r="S283" s="9"/>
      <c r="T283" s="9"/>
      <c r="U283" s="9"/>
      <c r="V283" s="9"/>
      <c r="W283" s="9"/>
      <c r="X283" s="9"/>
      <c r="Y283" s="58">
        <v>0</v>
      </c>
      <c r="Z283" s="7">
        <v>0</v>
      </c>
      <c r="AC283" s="92" t="e">
        <f>#REF!-Y283</f>
        <v>#REF!</v>
      </c>
      <c r="AD283" s="261"/>
      <c r="AE283" s="102" t="s">
        <v>8</v>
      </c>
      <c r="AF283" s="8"/>
      <c r="AG283" s="100">
        <v>0</v>
      </c>
      <c r="AH283" s="100">
        <v>0</v>
      </c>
    </row>
    <row r="284" spans="1:34" ht="15">
      <c r="A284" s="30" t="s">
        <v>160</v>
      </c>
      <c r="B284" s="63" t="s">
        <v>12</v>
      </c>
      <c r="C284" s="8">
        <v>13</v>
      </c>
      <c r="D284" s="9">
        <v>1928.2</v>
      </c>
      <c r="E284" s="9">
        <v>0</v>
      </c>
      <c r="F284" s="9">
        <v>487.5</v>
      </c>
      <c r="G284" s="9">
        <v>75</v>
      </c>
      <c r="H284" s="9">
        <v>1235.5</v>
      </c>
      <c r="I284" s="9">
        <v>0.7</v>
      </c>
      <c r="J284" s="9">
        <v>0</v>
      </c>
      <c r="K284" s="9">
        <v>0</v>
      </c>
      <c r="L284" s="9">
        <v>0</v>
      </c>
      <c r="M284" s="9">
        <v>252</v>
      </c>
      <c r="N284" s="9">
        <v>20.9</v>
      </c>
      <c r="O284" s="9">
        <v>0</v>
      </c>
      <c r="P284" s="9">
        <v>0</v>
      </c>
      <c r="Q284" s="9">
        <v>0</v>
      </c>
      <c r="R284" s="9">
        <v>357.2</v>
      </c>
      <c r="S284" s="9">
        <v>307</v>
      </c>
      <c r="T284" s="9">
        <v>20</v>
      </c>
      <c r="U284" s="9">
        <v>0</v>
      </c>
      <c r="V284" s="9">
        <v>0</v>
      </c>
      <c r="W284" s="9">
        <v>0</v>
      </c>
      <c r="X284" s="9">
        <v>0</v>
      </c>
      <c r="Y284" s="58">
        <v>4684</v>
      </c>
      <c r="Z284" s="7">
        <v>30025.641025641027</v>
      </c>
      <c r="AC284" s="92" t="e">
        <f>#REF!-Y284</f>
        <v>#REF!</v>
      </c>
      <c r="AD284" s="261"/>
      <c r="AE284" s="103" t="s">
        <v>12</v>
      </c>
      <c r="AF284" s="8">
        <v>13</v>
      </c>
      <c r="AG284" s="100">
        <v>30025.641025641027</v>
      </c>
      <c r="AH284" s="100">
        <v>80.03319157763717</v>
      </c>
    </row>
    <row r="285" spans="1:34" ht="15.75" thickBot="1">
      <c r="A285" s="30" t="s">
        <v>160</v>
      </c>
      <c r="B285" s="64" t="s">
        <v>41</v>
      </c>
      <c r="C285" s="8">
        <v>8</v>
      </c>
      <c r="D285" s="9">
        <v>272.8</v>
      </c>
      <c r="E285" s="9">
        <v>0</v>
      </c>
      <c r="F285" s="9">
        <v>0</v>
      </c>
      <c r="G285" s="9">
        <v>0</v>
      </c>
      <c r="H285" s="9">
        <v>196.7</v>
      </c>
      <c r="I285" s="9">
        <v>0</v>
      </c>
      <c r="J285" s="9">
        <v>0</v>
      </c>
      <c r="K285" s="9">
        <v>0</v>
      </c>
      <c r="L285" s="9">
        <v>0</v>
      </c>
      <c r="M285" s="9">
        <v>47.6</v>
      </c>
      <c r="N285" s="9">
        <v>1.4</v>
      </c>
      <c r="O285" s="9">
        <v>124.8</v>
      </c>
      <c r="P285" s="9">
        <v>21.6</v>
      </c>
      <c r="Q285" s="9">
        <v>0</v>
      </c>
      <c r="R285" s="9">
        <v>55.3</v>
      </c>
      <c r="S285" s="9">
        <v>0</v>
      </c>
      <c r="T285" s="9">
        <v>0</v>
      </c>
      <c r="U285" s="9">
        <v>0</v>
      </c>
      <c r="V285" s="9">
        <v>0</v>
      </c>
      <c r="W285" s="9">
        <v>0</v>
      </c>
      <c r="X285" s="9">
        <v>0.6</v>
      </c>
      <c r="Y285" s="58">
        <v>720.8</v>
      </c>
      <c r="Z285" s="7">
        <v>7508.333333333333</v>
      </c>
      <c r="AC285" s="92" t="e">
        <f>#REF!-Y285</f>
        <v>#REF!</v>
      </c>
      <c r="AD285" s="263"/>
      <c r="AE285" s="246" t="s">
        <v>41</v>
      </c>
      <c r="AF285" s="50">
        <v>8</v>
      </c>
      <c r="AG285" s="248">
        <v>7508.333333333333</v>
      </c>
      <c r="AH285" s="248">
        <v>72.1041055718475</v>
      </c>
    </row>
    <row r="286" spans="1:34" ht="38.25" thickBot="1">
      <c r="A286" s="30" t="s">
        <v>161</v>
      </c>
      <c r="B286" s="17" t="s">
        <v>7</v>
      </c>
      <c r="C286" s="51">
        <v>65</v>
      </c>
      <c r="D286" s="53">
        <v>6315.599999999999</v>
      </c>
      <c r="E286" s="53">
        <v>197.7</v>
      </c>
      <c r="F286" s="53">
        <v>1745.3000000000002</v>
      </c>
      <c r="G286" s="53">
        <v>148.79999999999998</v>
      </c>
      <c r="H286" s="53">
        <v>2796.3999999999996</v>
      </c>
      <c r="I286" s="53">
        <v>4398.099999999999</v>
      </c>
      <c r="J286" s="53">
        <v>0</v>
      </c>
      <c r="K286" s="53">
        <v>0</v>
      </c>
      <c r="L286" s="53">
        <v>0</v>
      </c>
      <c r="M286" s="53">
        <v>1021.8</v>
      </c>
      <c r="N286" s="53">
        <v>181.7</v>
      </c>
      <c r="O286" s="53">
        <v>0.2</v>
      </c>
      <c r="P286" s="53">
        <v>0</v>
      </c>
      <c r="Q286" s="53">
        <v>0</v>
      </c>
      <c r="R286" s="53">
        <v>1128.3000000000002</v>
      </c>
      <c r="S286" s="53">
        <v>886.5</v>
      </c>
      <c r="T286" s="53">
        <v>51.5</v>
      </c>
      <c r="U286" s="53">
        <v>0</v>
      </c>
      <c r="V286" s="53">
        <v>0</v>
      </c>
      <c r="W286" s="53">
        <v>0</v>
      </c>
      <c r="X286" s="53">
        <v>0.8</v>
      </c>
      <c r="Y286" s="53">
        <v>18872.699999999997</v>
      </c>
      <c r="Z286" s="54">
        <v>24195.769230769227</v>
      </c>
      <c r="AC286" s="92" t="e">
        <f>#REF!-Y286</f>
        <v>#REF!</v>
      </c>
      <c r="AD286" s="236" t="s">
        <v>161</v>
      </c>
      <c r="AE286" s="237" t="s">
        <v>7</v>
      </c>
      <c r="AF286" s="112">
        <v>65</v>
      </c>
      <c r="AG286" s="238">
        <v>24195.769230769227</v>
      </c>
      <c r="AH286" s="403" t="s">
        <v>258</v>
      </c>
    </row>
    <row r="287" spans="1:34" ht="24.75" customHeight="1">
      <c r="A287" s="30" t="s">
        <v>161</v>
      </c>
      <c r="B287" s="57" t="s">
        <v>14</v>
      </c>
      <c r="C287" s="8"/>
      <c r="D287" s="9"/>
      <c r="E287" s="9"/>
      <c r="F287" s="9"/>
      <c r="G287" s="9"/>
      <c r="H287" s="9"/>
      <c r="I287" s="9"/>
      <c r="J287" s="9"/>
      <c r="K287" s="9"/>
      <c r="L287" s="9"/>
      <c r="M287" s="9"/>
      <c r="N287" s="9"/>
      <c r="O287" s="9"/>
      <c r="P287" s="9"/>
      <c r="Q287" s="9"/>
      <c r="R287" s="9"/>
      <c r="S287" s="9"/>
      <c r="T287" s="9"/>
      <c r="U287" s="9"/>
      <c r="V287" s="9"/>
      <c r="W287" s="9"/>
      <c r="X287" s="9"/>
      <c r="Y287" s="58"/>
      <c r="Z287" s="7">
        <v>0</v>
      </c>
      <c r="AC287" s="92" t="e">
        <f>#REF!-Y287</f>
        <v>#REF!</v>
      </c>
      <c r="AD287" s="262"/>
      <c r="AE287" s="245" t="s">
        <v>14</v>
      </c>
      <c r="AF287" s="118"/>
      <c r="AG287" s="249"/>
      <c r="AH287" s="250">
        <v>0</v>
      </c>
    </row>
    <row r="288" spans="1:34" ht="31.5" customHeight="1">
      <c r="A288" s="30" t="s">
        <v>161</v>
      </c>
      <c r="B288" s="60" t="s">
        <v>3</v>
      </c>
      <c r="C288" s="8">
        <v>2</v>
      </c>
      <c r="D288" s="9">
        <v>413</v>
      </c>
      <c r="E288" s="9">
        <v>16.6</v>
      </c>
      <c r="F288" s="9">
        <v>164.2</v>
      </c>
      <c r="G288" s="9">
        <v>27.5</v>
      </c>
      <c r="H288" s="9">
        <v>71.1</v>
      </c>
      <c r="I288" s="9">
        <v>472.6</v>
      </c>
      <c r="J288" s="9">
        <v>0</v>
      </c>
      <c r="K288" s="9">
        <v>0</v>
      </c>
      <c r="L288" s="9">
        <v>0</v>
      </c>
      <c r="M288" s="9">
        <v>65.7</v>
      </c>
      <c r="N288" s="9">
        <v>7</v>
      </c>
      <c r="O288" s="9">
        <v>0</v>
      </c>
      <c r="P288" s="9">
        <v>0</v>
      </c>
      <c r="Q288" s="9">
        <v>0</v>
      </c>
      <c r="R288" s="9">
        <v>77.4</v>
      </c>
      <c r="S288" s="9">
        <v>63.3</v>
      </c>
      <c r="T288" s="9">
        <v>0</v>
      </c>
      <c r="U288" s="9">
        <v>0</v>
      </c>
      <c r="V288" s="9">
        <v>0</v>
      </c>
      <c r="W288" s="9">
        <v>0</v>
      </c>
      <c r="X288" s="9">
        <v>0</v>
      </c>
      <c r="Y288" s="58">
        <v>1378.4</v>
      </c>
      <c r="Z288" s="7">
        <v>57433.333333333336</v>
      </c>
      <c r="AC288" s="92" t="e">
        <f>#REF!-Y288</f>
        <v>#REF!</v>
      </c>
      <c r="AD288" s="261"/>
      <c r="AE288" s="99" t="s">
        <v>3</v>
      </c>
      <c r="AF288" s="8">
        <v>2</v>
      </c>
      <c r="AG288" s="100">
        <v>57433.333333333336</v>
      </c>
      <c r="AH288" s="100">
        <v>146.97336561743342</v>
      </c>
    </row>
    <row r="289" spans="1:34" ht="28.5" customHeight="1">
      <c r="A289" s="30" t="s">
        <v>161</v>
      </c>
      <c r="B289" s="60" t="s">
        <v>2</v>
      </c>
      <c r="C289" s="8">
        <v>9</v>
      </c>
      <c r="D289" s="9">
        <v>943.5</v>
      </c>
      <c r="E289" s="9">
        <v>58.1</v>
      </c>
      <c r="F289" s="9">
        <v>420.7</v>
      </c>
      <c r="G289" s="9">
        <v>67.8</v>
      </c>
      <c r="H289" s="9">
        <v>175.1</v>
      </c>
      <c r="I289" s="9">
        <v>1155.1</v>
      </c>
      <c r="J289" s="9">
        <v>0</v>
      </c>
      <c r="K289" s="9">
        <v>0</v>
      </c>
      <c r="L289" s="9">
        <v>0</v>
      </c>
      <c r="M289" s="9">
        <v>169</v>
      </c>
      <c r="N289" s="9">
        <v>57</v>
      </c>
      <c r="O289" s="9">
        <v>0</v>
      </c>
      <c r="P289" s="9">
        <v>0</v>
      </c>
      <c r="Q289" s="9">
        <v>0</v>
      </c>
      <c r="R289" s="9">
        <v>226.7</v>
      </c>
      <c r="S289" s="9">
        <v>164.7</v>
      </c>
      <c r="T289" s="9">
        <v>0</v>
      </c>
      <c r="U289" s="9">
        <v>0</v>
      </c>
      <c r="V289" s="9">
        <v>0</v>
      </c>
      <c r="W289" s="9">
        <v>0</v>
      </c>
      <c r="X289" s="9">
        <v>0</v>
      </c>
      <c r="Y289" s="58">
        <v>3437.6999999999994</v>
      </c>
      <c r="Z289" s="7">
        <v>31830.555555555547</v>
      </c>
      <c r="AC289" s="92" t="e">
        <f>#REF!-Y289</f>
        <v>#REF!</v>
      </c>
      <c r="AD289" s="261"/>
      <c r="AE289" s="99" t="s">
        <v>2</v>
      </c>
      <c r="AF289" s="8">
        <v>9</v>
      </c>
      <c r="AG289" s="100">
        <v>31830.555555555547</v>
      </c>
      <c r="AH289" s="100">
        <v>158.44197138314783</v>
      </c>
    </row>
    <row r="290" spans="1:34" ht="29.25" customHeight="1">
      <c r="A290" s="30" t="s">
        <v>161</v>
      </c>
      <c r="B290" s="60" t="s">
        <v>19</v>
      </c>
      <c r="C290" s="8">
        <v>0</v>
      </c>
      <c r="D290" s="9">
        <v>0</v>
      </c>
      <c r="E290" s="9">
        <v>0</v>
      </c>
      <c r="F290" s="9">
        <v>0</v>
      </c>
      <c r="G290" s="9">
        <v>0</v>
      </c>
      <c r="H290" s="9">
        <v>0</v>
      </c>
      <c r="I290" s="9">
        <v>0</v>
      </c>
      <c r="J290" s="9">
        <v>0</v>
      </c>
      <c r="K290" s="9">
        <v>0</v>
      </c>
      <c r="L290" s="9">
        <v>0</v>
      </c>
      <c r="M290" s="9">
        <v>0</v>
      </c>
      <c r="N290" s="9">
        <v>0</v>
      </c>
      <c r="O290" s="9">
        <v>0</v>
      </c>
      <c r="P290" s="9">
        <v>0</v>
      </c>
      <c r="Q290" s="9">
        <v>0</v>
      </c>
      <c r="R290" s="9">
        <v>0</v>
      </c>
      <c r="S290" s="9">
        <v>0</v>
      </c>
      <c r="T290" s="9">
        <v>0</v>
      </c>
      <c r="U290" s="9">
        <v>0</v>
      </c>
      <c r="V290" s="9">
        <v>0</v>
      </c>
      <c r="W290" s="9">
        <v>0</v>
      </c>
      <c r="X290" s="9">
        <v>0</v>
      </c>
      <c r="Y290" s="58">
        <v>0</v>
      </c>
      <c r="Z290" s="7">
        <v>0</v>
      </c>
      <c r="AC290" s="92" t="e">
        <f>#REF!-Y290</f>
        <v>#REF!</v>
      </c>
      <c r="AD290" s="261"/>
      <c r="AE290" s="99" t="s">
        <v>19</v>
      </c>
      <c r="AF290" s="8">
        <v>0</v>
      </c>
      <c r="AG290" s="100">
        <v>0</v>
      </c>
      <c r="AH290" s="100">
        <v>0</v>
      </c>
    </row>
    <row r="291" spans="1:34" ht="30">
      <c r="A291" s="30" t="s">
        <v>161</v>
      </c>
      <c r="B291" s="61" t="s">
        <v>42</v>
      </c>
      <c r="C291" s="8">
        <v>12</v>
      </c>
      <c r="D291" s="9">
        <v>870.4</v>
      </c>
      <c r="E291" s="9">
        <v>45.4</v>
      </c>
      <c r="F291" s="9">
        <v>282.8</v>
      </c>
      <c r="G291" s="9">
        <v>25.9</v>
      </c>
      <c r="H291" s="9">
        <v>157.3</v>
      </c>
      <c r="I291" s="9">
        <v>1120.8</v>
      </c>
      <c r="J291" s="9">
        <v>0</v>
      </c>
      <c r="K291" s="9">
        <v>0</v>
      </c>
      <c r="L291" s="9">
        <v>0</v>
      </c>
      <c r="M291" s="9">
        <v>192.8</v>
      </c>
      <c r="N291" s="9">
        <v>20.1</v>
      </c>
      <c r="O291" s="9">
        <v>0</v>
      </c>
      <c r="P291" s="9">
        <v>0</v>
      </c>
      <c r="Q291" s="9">
        <v>0</v>
      </c>
      <c r="R291" s="9">
        <v>194.6</v>
      </c>
      <c r="S291" s="9">
        <v>135</v>
      </c>
      <c r="T291" s="9">
        <v>5.8</v>
      </c>
      <c r="U291" s="9">
        <v>0</v>
      </c>
      <c r="V291" s="9">
        <v>0</v>
      </c>
      <c r="W291" s="9">
        <v>0</v>
      </c>
      <c r="X291" s="9">
        <v>0</v>
      </c>
      <c r="Y291" s="58">
        <v>3050.9</v>
      </c>
      <c r="Z291" s="7">
        <v>21186.805555555555</v>
      </c>
      <c r="AC291" s="92" t="e">
        <f>#REF!-Y291</f>
        <v>#REF!</v>
      </c>
      <c r="AD291" s="261"/>
      <c r="AE291" s="101" t="s">
        <v>42</v>
      </c>
      <c r="AF291" s="8">
        <v>12</v>
      </c>
      <c r="AG291" s="100">
        <v>21186.805555555555</v>
      </c>
      <c r="AH291" s="100">
        <v>162.35064338235296</v>
      </c>
    </row>
    <row r="292" spans="1:34" ht="30" customHeight="1">
      <c r="A292" s="30" t="s">
        <v>161</v>
      </c>
      <c r="B292" s="60" t="s">
        <v>43</v>
      </c>
      <c r="C292" s="8">
        <v>17</v>
      </c>
      <c r="D292" s="9">
        <v>1068.8</v>
      </c>
      <c r="E292" s="9">
        <v>61.1</v>
      </c>
      <c r="F292" s="9">
        <v>300.5</v>
      </c>
      <c r="G292" s="9">
        <v>0</v>
      </c>
      <c r="H292" s="9">
        <v>177.1</v>
      </c>
      <c r="I292" s="9">
        <v>1370.7</v>
      </c>
      <c r="J292" s="9">
        <v>0</v>
      </c>
      <c r="K292" s="9">
        <v>0</v>
      </c>
      <c r="L292" s="9">
        <v>0</v>
      </c>
      <c r="M292" s="9">
        <v>226.5</v>
      </c>
      <c r="N292" s="9">
        <v>44.6</v>
      </c>
      <c r="O292" s="9">
        <v>0.2</v>
      </c>
      <c r="P292" s="9">
        <v>0</v>
      </c>
      <c r="Q292" s="9">
        <v>0</v>
      </c>
      <c r="R292" s="9">
        <v>210</v>
      </c>
      <c r="S292" s="9">
        <v>166.1</v>
      </c>
      <c r="T292" s="9">
        <v>12.9</v>
      </c>
      <c r="U292" s="9">
        <v>0</v>
      </c>
      <c r="V292" s="9">
        <v>0</v>
      </c>
      <c r="W292" s="9">
        <v>0</v>
      </c>
      <c r="X292" s="9">
        <v>0</v>
      </c>
      <c r="Y292" s="58">
        <v>3638.4999999999995</v>
      </c>
      <c r="Z292" s="7">
        <v>17835.784313725486</v>
      </c>
      <c r="AC292" s="92" t="e">
        <f>#REF!-Y292</f>
        <v>#REF!</v>
      </c>
      <c r="AD292" s="261"/>
      <c r="AE292" s="99" t="s">
        <v>43</v>
      </c>
      <c r="AF292" s="8">
        <v>17</v>
      </c>
      <c r="AG292" s="100">
        <v>17835.784313725486</v>
      </c>
      <c r="AH292" s="100">
        <v>160.3574101796407</v>
      </c>
    </row>
    <row r="293" spans="1:34" ht="21" customHeight="1">
      <c r="A293" s="30" t="s">
        <v>161</v>
      </c>
      <c r="B293" s="62" t="s">
        <v>8</v>
      </c>
      <c r="C293" s="8"/>
      <c r="D293" s="9"/>
      <c r="E293" s="9"/>
      <c r="F293" s="9"/>
      <c r="G293" s="9"/>
      <c r="H293" s="9"/>
      <c r="I293" s="9"/>
      <c r="J293" s="9"/>
      <c r="K293" s="9"/>
      <c r="L293" s="9"/>
      <c r="M293" s="9"/>
      <c r="N293" s="9"/>
      <c r="O293" s="9"/>
      <c r="P293" s="9"/>
      <c r="Q293" s="9"/>
      <c r="R293" s="9"/>
      <c r="S293" s="9"/>
      <c r="T293" s="9"/>
      <c r="U293" s="9"/>
      <c r="V293" s="9"/>
      <c r="W293" s="9"/>
      <c r="X293" s="9"/>
      <c r="Y293" s="58">
        <v>0</v>
      </c>
      <c r="Z293" s="7">
        <v>0</v>
      </c>
      <c r="AC293" s="92" t="e">
        <f>#REF!-Y293</f>
        <v>#REF!</v>
      </c>
      <c r="AD293" s="261"/>
      <c r="AE293" s="102" t="s">
        <v>8</v>
      </c>
      <c r="AF293" s="8"/>
      <c r="AG293" s="100">
        <v>0</v>
      </c>
      <c r="AH293" s="100">
        <v>0</v>
      </c>
    </row>
    <row r="294" spans="1:34" ht="18.75" customHeight="1">
      <c r="A294" s="30" t="s">
        <v>161</v>
      </c>
      <c r="B294" s="63" t="s">
        <v>9</v>
      </c>
      <c r="C294" s="8">
        <v>9</v>
      </c>
      <c r="D294" s="9">
        <v>503</v>
      </c>
      <c r="E294" s="9">
        <v>26.7</v>
      </c>
      <c r="F294" s="9">
        <v>118.2</v>
      </c>
      <c r="G294" s="9">
        <v>0</v>
      </c>
      <c r="H294" s="9">
        <v>81.5</v>
      </c>
      <c r="I294" s="9">
        <v>633.7</v>
      </c>
      <c r="J294" s="9">
        <v>0</v>
      </c>
      <c r="K294" s="9">
        <v>0</v>
      </c>
      <c r="L294" s="9">
        <v>0</v>
      </c>
      <c r="M294" s="9">
        <v>91.5</v>
      </c>
      <c r="N294" s="9">
        <v>24.5</v>
      </c>
      <c r="O294" s="9">
        <v>0.2</v>
      </c>
      <c r="P294" s="9">
        <v>0</v>
      </c>
      <c r="Q294" s="9">
        <v>0</v>
      </c>
      <c r="R294" s="9">
        <v>106</v>
      </c>
      <c r="S294" s="9">
        <v>79.8</v>
      </c>
      <c r="T294" s="9">
        <v>0</v>
      </c>
      <c r="U294" s="9">
        <v>0</v>
      </c>
      <c r="V294" s="9">
        <v>0</v>
      </c>
      <c r="W294" s="9">
        <v>0</v>
      </c>
      <c r="X294" s="9">
        <v>0</v>
      </c>
      <c r="Y294" s="58">
        <v>1665.1000000000001</v>
      </c>
      <c r="Z294" s="7">
        <v>15417.592592592593</v>
      </c>
      <c r="AC294" s="92" t="e">
        <f>#REF!-Y294</f>
        <v>#REF!</v>
      </c>
      <c r="AD294" s="261"/>
      <c r="AE294" s="103" t="s">
        <v>9</v>
      </c>
      <c r="AF294" s="8">
        <v>9</v>
      </c>
      <c r="AG294" s="100">
        <v>15417.592592592593</v>
      </c>
      <c r="AH294" s="100">
        <v>158.051689860835</v>
      </c>
    </row>
    <row r="295" spans="1:34" ht="33" customHeight="1">
      <c r="A295" s="30" t="s">
        <v>161</v>
      </c>
      <c r="B295" s="64" t="s">
        <v>44</v>
      </c>
      <c r="C295" s="8">
        <v>4</v>
      </c>
      <c r="D295" s="9">
        <v>199.1</v>
      </c>
      <c r="E295" s="9">
        <v>16.5</v>
      </c>
      <c r="F295" s="9">
        <v>96.2</v>
      </c>
      <c r="G295" s="9">
        <v>0</v>
      </c>
      <c r="H295" s="9">
        <v>33.3</v>
      </c>
      <c r="I295" s="9">
        <v>269.7</v>
      </c>
      <c r="J295" s="9">
        <v>0</v>
      </c>
      <c r="K295" s="9">
        <v>0</v>
      </c>
      <c r="L295" s="9">
        <v>0</v>
      </c>
      <c r="M295" s="9">
        <v>62.8</v>
      </c>
      <c r="N295" s="9">
        <v>16.4</v>
      </c>
      <c r="O295" s="9">
        <v>0</v>
      </c>
      <c r="P295" s="9">
        <v>0</v>
      </c>
      <c r="Q295" s="9">
        <v>0</v>
      </c>
      <c r="R295" s="9">
        <v>48.6</v>
      </c>
      <c r="S295" s="9">
        <v>39.1</v>
      </c>
      <c r="T295" s="9">
        <v>0</v>
      </c>
      <c r="U295" s="9">
        <v>0</v>
      </c>
      <c r="V295" s="9">
        <v>0</v>
      </c>
      <c r="W295" s="9">
        <v>0</v>
      </c>
      <c r="X295" s="9">
        <v>0</v>
      </c>
      <c r="Y295" s="58">
        <v>781.6999999999999</v>
      </c>
      <c r="Z295" s="7">
        <v>16285.416666666666</v>
      </c>
      <c r="AC295" s="92" t="e">
        <f>#REF!-Y295</f>
        <v>#REF!</v>
      </c>
      <c r="AD295" s="261"/>
      <c r="AE295" s="104" t="s">
        <v>44</v>
      </c>
      <c r="AF295" s="8">
        <v>4</v>
      </c>
      <c r="AG295" s="100">
        <v>16285.416666666666</v>
      </c>
      <c r="AH295" s="100">
        <v>171.82320441988952</v>
      </c>
    </row>
    <row r="296" spans="1:34" ht="17.25" customHeight="1">
      <c r="A296" s="30" t="s">
        <v>161</v>
      </c>
      <c r="B296" s="62" t="s">
        <v>8</v>
      </c>
      <c r="C296" s="8"/>
      <c r="D296" s="9"/>
      <c r="E296" s="9"/>
      <c r="F296" s="9"/>
      <c r="G296" s="9"/>
      <c r="H296" s="9"/>
      <c r="I296" s="9"/>
      <c r="J296" s="9"/>
      <c r="K296" s="9"/>
      <c r="L296" s="9"/>
      <c r="M296" s="9"/>
      <c r="N296" s="9"/>
      <c r="O296" s="9"/>
      <c r="P296" s="9"/>
      <c r="Q296" s="9"/>
      <c r="R296" s="9"/>
      <c r="S296" s="9"/>
      <c r="T296" s="9"/>
      <c r="U296" s="9"/>
      <c r="V296" s="9"/>
      <c r="W296" s="9"/>
      <c r="X296" s="9"/>
      <c r="Y296" s="58">
        <v>0</v>
      </c>
      <c r="Z296" s="7">
        <v>0</v>
      </c>
      <c r="AC296" s="92" t="e">
        <f>#REF!-Y296</f>
        <v>#REF!</v>
      </c>
      <c r="AD296" s="261"/>
      <c r="AE296" s="102" t="s">
        <v>8</v>
      </c>
      <c r="AF296" s="8"/>
      <c r="AG296" s="100">
        <v>0</v>
      </c>
      <c r="AH296" s="100">
        <v>0</v>
      </c>
    </row>
    <row r="297" spans="1:34" ht="18.75" customHeight="1">
      <c r="A297" s="30" t="s">
        <v>161</v>
      </c>
      <c r="B297" s="63" t="s">
        <v>10</v>
      </c>
      <c r="C297" s="8">
        <v>2</v>
      </c>
      <c r="D297" s="9">
        <v>100.7</v>
      </c>
      <c r="E297" s="9">
        <v>7.5</v>
      </c>
      <c r="F297" s="9">
        <v>47</v>
      </c>
      <c r="G297" s="9">
        <v>0</v>
      </c>
      <c r="H297" s="9">
        <v>16.1</v>
      </c>
      <c r="I297" s="9">
        <v>138.2</v>
      </c>
      <c r="J297" s="9">
        <v>0</v>
      </c>
      <c r="K297" s="9">
        <v>0</v>
      </c>
      <c r="L297" s="9">
        <v>0</v>
      </c>
      <c r="M297" s="9">
        <v>23.2</v>
      </c>
      <c r="N297" s="9">
        <v>12.1</v>
      </c>
      <c r="O297" s="9">
        <v>0</v>
      </c>
      <c r="P297" s="9">
        <v>0</v>
      </c>
      <c r="Q297" s="9">
        <v>0</v>
      </c>
      <c r="R297" s="9">
        <v>25.3</v>
      </c>
      <c r="S297" s="9">
        <v>19.3</v>
      </c>
      <c r="T297" s="9">
        <v>0</v>
      </c>
      <c r="U297" s="9">
        <v>0</v>
      </c>
      <c r="V297" s="9">
        <v>0</v>
      </c>
      <c r="W297" s="9">
        <v>0</v>
      </c>
      <c r="X297" s="9">
        <v>0</v>
      </c>
      <c r="Y297" s="58">
        <v>389.40000000000003</v>
      </c>
      <c r="Z297" s="7">
        <v>16225.000000000002</v>
      </c>
      <c r="AC297" s="92" t="e">
        <f>#REF!-Y297</f>
        <v>#REF!</v>
      </c>
      <c r="AD297" s="261"/>
      <c r="AE297" s="103" t="s">
        <v>10</v>
      </c>
      <c r="AF297" s="8">
        <v>2</v>
      </c>
      <c r="AG297" s="100">
        <v>16225.000000000002</v>
      </c>
      <c r="AH297" s="100">
        <v>172.3932472691162</v>
      </c>
    </row>
    <row r="298" spans="1:34" ht="30">
      <c r="A298" s="30" t="s">
        <v>161</v>
      </c>
      <c r="B298" s="65" t="s">
        <v>11</v>
      </c>
      <c r="C298" s="8">
        <v>1</v>
      </c>
      <c r="D298" s="9">
        <v>67</v>
      </c>
      <c r="E298" s="9">
        <v>0</v>
      </c>
      <c r="F298" s="9">
        <v>12.9</v>
      </c>
      <c r="G298" s="9">
        <v>0</v>
      </c>
      <c r="H298" s="9">
        <v>86.2</v>
      </c>
      <c r="I298" s="9">
        <v>0</v>
      </c>
      <c r="J298" s="9">
        <v>0</v>
      </c>
      <c r="K298" s="9">
        <v>0</v>
      </c>
      <c r="L298" s="9">
        <v>0</v>
      </c>
      <c r="M298" s="9">
        <v>6.7</v>
      </c>
      <c r="N298" s="9">
        <v>0</v>
      </c>
      <c r="O298" s="9">
        <v>0</v>
      </c>
      <c r="P298" s="9">
        <v>0</v>
      </c>
      <c r="Q298" s="9">
        <v>0</v>
      </c>
      <c r="R298" s="9">
        <v>12.2</v>
      </c>
      <c r="S298" s="9">
        <v>8.3</v>
      </c>
      <c r="T298" s="9">
        <v>0</v>
      </c>
      <c r="U298" s="9">
        <v>0</v>
      </c>
      <c r="V298" s="9">
        <v>0</v>
      </c>
      <c r="W298" s="9">
        <v>0</v>
      </c>
      <c r="X298" s="9">
        <v>0</v>
      </c>
      <c r="Y298" s="58">
        <v>193.3</v>
      </c>
      <c r="Z298" s="7">
        <v>16108.333333333334</v>
      </c>
      <c r="AC298" s="92" t="e">
        <f>#REF!-Y298</f>
        <v>#REF!</v>
      </c>
      <c r="AD298" s="261"/>
      <c r="AE298" s="10" t="s">
        <v>11</v>
      </c>
      <c r="AF298" s="8">
        <v>1</v>
      </c>
      <c r="AG298" s="100">
        <v>16108.333333333334</v>
      </c>
      <c r="AH298" s="100">
        <v>141.04477611940297</v>
      </c>
    </row>
    <row r="299" spans="1:34" ht="24" customHeight="1">
      <c r="A299" s="30" t="s">
        <v>161</v>
      </c>
      <c r="B299" s="65" t="s">
        <v>13</v>
      </c>
      <c r="C299" s="8">
        <v>16</v>
      </c>
      <c r="D299" s="9">
        <v>2601.5</v>
      </c>
      <c r="E299" s="9">
        <v>0</v>
      </c>
      <c r="F299" s="9">
        <v>468</v>
      </c>
      <c r="G299" s="9">
        <v>27.6</v>
      </c>
      <c r="H299" s="9">
        <v>1818.6</v>
      </c>
      <c r="I299" s="9">
        <v>9.2</v>
      </c>
      <c r="J299" s="9">
        <v>0</v>
      </c>
      <c r="K299" s="9">
        <v>0</v>
      </c>
      <c r="L299" s="9">
        <v>0</v>
      </c>
      <c r="M299" s="9">
        <v>273.4</v>
      </c>
      <c r="N299" s="9">
        <v>32.6</v>
      </c>
      <c r="O299" s="9">
        <v>0</v>
      </c>
      <c r="P299" s="9">
        <v>0</v>
      </c>
      <c r="Q299" s="9">
        <v>0</v>
      </c>
      <c r="R299" s="9">
        <v>327.1</v>
      </c>
      <c r="S299" s="9">
        <v>310</v>
      </c>
      <c r="T299" s="9">
        <v>32.8</v>
      </c>
      <c r="U299" s="9">
        <v>0</v>
      </c>
      <c r="V299" s="9">
        <v>0</v>
      </c>
      <c r="W299" s="9">
        <v>0</v>
      </c>
      <c r="X299" s="9">
        <v>0.8</v>
      </c>
      <c r="Y299" s="58">
        <v>5901.6</v>
      </c>
      <c r="Z299" s="7">
        <v>30737.5</v>
      </c>
      <c r="AC299" s="92" t="e">
        <f>#REF!-Y299</f>
        <v>#REF!</v>
      </c>
      <c r="AD299" s="261"/>
      <c r="AE299" s="10" t="s">
        <v>13</v>
      </c>
      <c r="AF299" s="8">
        <v>16</v>
      </c>
      <c r="AG299" s="100">
        <v>30737.5</v>
      </c>
      <c r="AH299" s="100">
        <v>82.17566788391314</v>
      </c>
    </row>
    <row r="300" spans="1:34" ht="22.5" customHeight="1">
      <c r="A300" s="30" t="s">
        <v>161</v>
      </c>
      <c r="B300" s="62" t="s">
        <v>8</v>
      </c>
      <c r="C300" s="8"/>
      <c r="D300" s="9"/>
      <c r="E300" s="9"/>
      <c r="F300" s="9"/>
      <c r="G300" s="9"/>
      <c r="H300" s="9"/>
      <c r="I300" s="9"/>
      <c r="J300" s="9"/>
      <c r="K300" s="9"/>
      <c r="L300" s="9"/>
      <c r="M300" s="9"/>
      <c r="N300" s="9"/>
      <c r="O300" s="9"/>
      <c r="P300" s="9"/>
      <c r="Q300" s="9"/>
      <c r="R300" s="9"/>
      <c r="S300" s="9"/>
      <c r="T300" s="9"/>
      <c r="U300" s="9"/>
      <c r="V300" s="9"/>
      <c r="W300" s="9"/>
      <c r="X300" s="9"/>
      <c r="Y300" s="58">
        <v>0</v>
      </c>
      <c r="Z300" s="7">
        <v>0</v>
      </c>
      <c r="AC300" s="92" t="e">
        <f>#REF!-Y300</f>
        <v>#REF!</v>
      </c>
      <c r="AD300" s="261"/>
      <c r="AE300" s="102" t="s">
        <v>8</v>
      </c>
      <c r="AF300" s="8"/>
      <c r="AG300" s="100">
        <v>0</v>
      </c>
      <c r="AH300" s="100">
        <v>0</v>
      </c>
    </row>
    <row r="301" spans="1:34" ht="20.25" customHeight="1">
      <c r="A301" s="30" t="s">
        <v>161</v>
      </c>
      <c r="B301" s="63" t="s">
        <v>12</v>
      </c>
      <c r="C301" s="8">
        <v>16</v>
      </c>
      <c r="D301" s="9">
        <v>2601.5</v>
      </c>
      <c r="E301" s="9">
        <v>0</v>
      </c>
      <c r="F301" s="9">
        <v>468</v>
      </c>
      <c r="G301" s="9">
        <v>27.6</v>
      </c>
      <c r="H301" s="9">
        <v>1818.6</v>
      </c>
      <c r="I301" s="9">
        <v>9.2</v>
      </c>
      <c r="J301" s="9">
        <v>0</v>
      </c>
      <c r="K301" s="9">
        <v>0</v>
      </c>
      <c r="L301" s="9">
        <v>0</v>
      </c>
      <c r="M301" s="9">
        <v>273.4</v>
      </c>
      <c r="N301" s="9">
        <v>32.6</v>
      </c>
      <c r="O301" s="9">
        <v>0</v>
      </c>
      <c r="P301" s="9">
        <v>0</v>
      </c>
      <c r="Q301" s="9">
        <v>0</v>
      </c>
      <c r="R301" s="9">
        <v>327.1</v>
      </c>
      <c r="S301" s="9">
        <v>310</v>
      </c>
      <c r="T301" s="9">
        <v>32.8</v>
      </c>
      <c r="U301" s="9">
        <v>0</v>
      </c>
      <c r="V301" s="9">
        <v>0</v>
      </c>
      <c r="W301" s="9">
        <v>0</v>
      </c>
      <c r="X301" s="9">
        <v>0.8</v>
      </c>
      <c r="Y301" s="58">
        <v>5901.6</v>
      </c>
      <c r="Z301" s="7">
        <v>30737.5</v>
      </c>
      <c r="AC301" s="92" t="e">
        <f>#REF!-Y301</f>
        <v>#REF!</v>
      </c>
      <c r="AD301" s="261"/>
      <c r="AE301" s="103" t="s">
        <v>12</v>
      </c>
      <c r="AF301" s="8">
        <v>16</v>
      </c>
      <c r="AG301" s="100">
        <v>30737.5</v>
      </c>
      <c r="AH301" s="100">
        <v>82.17566788391314</v>
      </c>
    </row>
    <row r="302" spans="1:34" ht="24.75" customHeight="1" thickBot="1">
      <c r="A302" s="30" t="s">
        <v>161</v>
      </c>
      <c r="B302" s="64" t="s">
        <v>41</v>
      </c>
      <c r="C302" s="8">
        <v>4</v>
      </c>
      <c r="D302" s="9">
        <v>152.3</v>
      </c>
      <c r="E302" s="9">
        <v>0</v>
      </c>
      <c r="F302" s="9">
        <v>0</v>
      </c>
      <c r="G302" s="9">
        <v>0</v>
      </c>
      <c r="H302" s="9">
        <v>277.7</v>
      </c>
      <c r="I302" s="9">
        <v>0</v>
      </c>
      <c r="J302" s="9">
        <v>0</v>
      </c>
      <c r="K302" s="9">
        <v>0</v>
      </c>
      <c r="L302" s="9">
        <v>0</v>
      </c>
      <c r="M302" s="9">
        <v>24.9</v>
      </c>
      <c r="N302" s="9">
        <v>4</v>
      </c>
      <c r="O302" s="9">
        <v>0</v>
      </c>
      <c r="P302" s="9">
        <v>0</v>
      </c>
      <c r="Q302" s="9">
        <v>0</v>
      </c>
      <c r="R302" s="9">
        <v>31.7</v>
      </c>
      <c r="S302" s="9">
        <v>0</v>
      </c>
      <c r="T302" s="9">
        <v>0</v>
      </c>
      <c r="U302" s="9">
        <v>0</v>
      </c>
      <c r="V302" s="9">
        <v>0</v>
      </c>
      <c r="W302" s="9">
        <v>0</v>
      </c>
      <c r="X302" s="9">
        <v>0</v>
      </c>
      <c r="Y302" s="58">
        <v>490.59999999999997</v>
      </c>
      <c r="Z302" s="7">
        <v>10220.833333333334</v>
      </c>
      <c r="AC302" s="92" t="e">
        <f>#REF!-Y302</f>
        <v>#REF!</v>
      </c>
      <c r="AD302" s="263"/>
      <c r="AE302" s="246" t="s">
        <v>41</v>
      </c>
      <c r="AF302" s="50">
        <v>4</v>
      </c>
      <c r="AG302" s="248">
        <v>10220.833333333334</v>
      </c>
      <c r="AH302" s="248">
        <v>182.33749179251475</v>
      </c>
    </row>
    <row r="303" spans="1:34" ht="45" customHeight="1" thickBot="1">
      <c r="A303" s="30"/>
      <c r="B303" s="64"/>
      <c r="C303" s="8"/>
      <c r="D303" s="9"/>
      <c r="E303" s="9"/>
      <c r="F303" s="9"/>
      <c r="G303" s="9"/>
      <c r="H303" s="9"/>
      <c r="I303" s="9"/>
      <c r="J303" s="9"/>
      <c r="K303" s="9"/>
      <c r="L303" s="9"/>
      <c r="M303" s="9"/>
      <c r="N303" s="9"/>
      <c r="O303" s="9"/>
      <c r="P303" s="9"/>
      <c r="Q303" s="9"/>
      <c r="R303" s="9"/>
      <c r="S303" s="9"/>
      <c r="T303" s="9"/>
      <c r="U303" s="9"/>
      <c r="V303" s="9"/>
      <c r="W303" s="9"/>
      <c r="X303" s="9"/>
      <c r="Y303" s="58"/>
      <c r="Z303" s="7"/>
      <c r="AC303" s="92"/>
      <c r="AD303" s="438" t="s">
        <v>257</v>
      </c>
      <c r="AE303" s="439"/>
      <c r="AF303" s="439"/>
      <c r="AG303" s="439"/>
      <c r="AH303" s="440"/>
    </row>
    <row r="304" spans="1:34" ht="39" customHeight="1" thickBot="1">
      <c r="A304" s="30" t="s">
        <v>162</v>
      </c>
      <c r="B304" s="17" t="s">
        <v>7</v>
      </c>
      <c r="C304" s="51">
        <v>145</v>
      </c>
      <c r="D304" s="53">
        <v>17580.999999999996</v>
      </c>
      <c r="E304" s="53">
        <v>326.9</v>
      </c>
      <c r="F304" s="53">
        <v>4514.299999999999</v>
      </c>
      <c r="G304" s="53">
        <v>373.09999999999997</v>
      </c>
      <c r="H304" s="53">
        <v>5348.4</v>
      </c>
      <c r="I304" s="53">
        <v>5085.9</v>
      </c>
      <c r="J304" s="53">
        <v>0</v>
      </c>
      <c r="K304" s="53">
        <v>0</v>
      </c>
      <c r="L304" s="53">
        <v>15.8</v>
      </c>
      <c r="M304" s="53">
        <v>2105.2999999999997</v>
      </c>
      <c r="N304" s="53">
        <v>135.10000000000002</v>
      </c>
      <c r="O304" s="53">
        <v>292.2</v>
      </c>
      <c r="P304" s="53">
        <v>116.1</v>
      </c>
      <c r="Q304" s="53">
        <v>0</v>
      </c>
      <c r="R304" s="53">
        <v>2635.0000000000005</v>
      </c>
      <c r="S304" s="53">
        <v>2606.2</v>
      </c>
      <c r="T304" s="53">
        <v>439.9</v>
      </c>
      <c r="U304" s="53">
        <v>0</v>
      </c>
      <c r="V304" s="53">
        <v>0</v>
      </c>
      <c r="W304" s="53">
        <v>3.5</v>
      </c>
      <c r="X304" s="53">
        <v>76.8</v>
      </c>
      <c r="Y304" s="53">
        <v>41655.5</v>
      </c>
      <c r="Z304" s="54">
        <v>23939.94252873563</v>
      </c>
      <c r="AC304" s="92" t="e">
        <f>#REF!-Y304</f>
        <v>#REF!</v>
      </c>
      <c r="AD304" s="236" t="s">
        <v>162</v>
      </c>
      <c r="AE304" s="237" t="s">
        <v>206</v>
      </c>
      <c r="AF304" s="112">
        <v>145</v>
      </c>
      <c r="AG304" s="238">
        <v>23939.94252873563</v>
      </c>
      <c r="AH304" s="238">
        <v>74.17382401456119</v>
      </c>
    </row>
    <row r="305" spans="1:34" ht="23.25" customHeight="1">
      <c r="A305" s="30" t="s">
        <v>162</v>
      </c>
      <c r="B305" s="57" t="s">
        <v>14</v>
      </c>
      <c r="C305" s="8"/>
      <c r="D305" s="9"/>
      <c r="E305" s="9"/>
      <c r="F305" s="9"/>
      <c r="G305" s="9"/>
      <c r="H305" s="9"/>
      <c r="I305" s="9"/>
      <c r="J305" s="9"/>
      <c r="K305" s="9"/>
      <c r="L305" s="9"/>
      <c r="M305" s="9"/>
      <c r="N305" s="9"/>
      <c r="O305" s="9"/>
      <c r="P305" s="9"/>
      <c r="Q305" s="9"/>
      <c r="R305" s="9"/>
      <c r="S305" s="9"/>
      <c r="T305" s="9"/>
      <c r="U305" s="9"/>
      <c r="V305" s="9"/>
      <c r="W305" s="9"/>
      <c r="X305" s="9"/>
      <c r="Y305" s="58"/>
      <c r="Z305" s="7">
        <v>0</v>
      </c>
      <c r="AC305" s="92" t="e">
        <f>#REF!-Y305</f>
        <v>#REF!</v>
      </c>
      <c r="AD305" s="262"/>
      <c r="AE305" s="245" t="s">
        <v>14</v>
      </c>
      <c r="AF305" s="118"/>
      <c r="AG305" s="249"/>
      <c r="AH305" s="250">
        <v>0</v>
      </c>
    </row>
    <row r="306" spans="1:34" ht="29.25" customHeight="1">
      <c r="A306" s="30" t="s">
        <v>162</v>
      </c>
      <c r="B306" s="60" t="s">
        <v>3</v>
      </c>
      <c r="C306" s="8">
        <v>2</v>
      </c>
      <c r="D306" s="9">
        <v>483.2</v>
      </c>
      <c r="E306" s="9">
        <v>14.5</v>
      </c>
      <c r="F306" s="9">
        <v>223</v>
      </c>
      <c r="G306" s="9">
        <v>33.7</v>
      </c>
      <c r="H306" s="9">
        <v>34.7</v>
      </c>
      <c r="I306" s="9">
        <v>252.6</v>
      </c>
      <c r="J306" s="9">
        <v>0</v>
      </c>
      <c r="K306" s="9">
        <v>0</v>
      </c>
      <c r="L306" s="9">
        <v>0</v>
      </c>
      <c r="M306" s="9">
        <v>79.7</v>
      </c>
      <c r="N306" s="9">
        <v>13.9</v>
      </c>
      <c r="O306" s="9">
        <v>0</v>
      </c>
      <c r="P306" s="9">
        <v>0</v>
      </c>
      <c r="Q306" s="9">
        <v>0</v>
      </c>
      <c r="R306" s="9">
        <v>153.1</v>
      </c>
      <c r="S306" s="9">
        <v>86.1</v>
      </c>
      <c r="T306" s="9">
        <v>0</v>
      </c>
      <c r="U306" s="9">
        <v>0</v>
      </c>
      <c r="V306" s="9">
        <v>0</v>
      </c>
      <c r="W306" s="9">
        <v>0</v>
      </c>
      <c r="X306" s="9">
        <v>0</v>
      </c>
      <c r="Y306" s="58">
        <v>1374.5</v>
      </c>
      <c r="Z306" s="7">
        <v>57270.833333333336</v>
      </c>
      <c r="AC306" s="92" t="e">
        <f>#REF!-Y306</f>
        <v>#REF!</v>
      </c>
      <c r="AD306" s="261"/>
      <c r="AE306" s="99" t="s">
        <v>3</v>
      </c>
      <c r="AF306" s="8">
        <v>2</v>
      </c>
      <c r="AG306" s="100">
        <v>57270.833333333336</v>
      </c>
      <c r="AH306" s="100">
        <v>77.27649006622516</v>
      </c>
    </row>
    <row r="307" spans="1:34" ht="27.75" customHeight="1">
      <c r="A307" s="30" t="s">
        <v>162</v>
      </c>
      <c r="B307" s="60" t="s">
        <v>2</v>
      </c>
      <c r="C307" s="8">
        <v>0</v>
      </c>
      <c r="D307" s="9">
        <v>0</v>
      </c>
      <c r="E307" s="9">
        <v>0</v>
      </c>
      <c r="F307" s="9">
        <v>0</v>
      </c>
      <c r="G307" s="9">
        <v>0</v>
      </c>
      <c r="H307" s="9">
        <v>0</v>
      </c>
      <c r="I307" s="9">
        <v>0</v>
      </c>
      <c r="J307" s="9">
        <v>0</v>
      </c>
      <c r="K307" s="9">
        <v>0</v>
      </c>
      <c r="L307" s="9">
        <v>0</v>
      </c>
      <c r="M307" s="9">
        <v>0</v>
      </c>
      <c r="N307" s="9">
        <v>0</v>
      </c>
      <c r="O307" s="9">
        <v>0</v>
      </c>
      <c r="P307" s="9">
        <v>0</v>
      </c>
      <c r="Q307" s="9">
        <v>0</v>
      </c>
      <c r="R307" s="9">
        <v>0</v>
      </c>
      <c r="S307" s="9">
        <v>0</v>
      </c>
      <c r="T307" s="9">
        <v>0</v>
      </c>
      <c r="U307" s="9">
        <v>0</v>
      </c>
      <c r="V307" s="9">
        <v>0</v>
      </c>
      <c r="W307" s="9">
        <v>0</v>
      </c>
      <c r="X307" s="9">
        <v>0</v>
      </c>
      <c r="Y307" s="58">
        <v>0</v>
      </c>
      <c r="Z307" s="7">
        <v>0</v>
      </c>
      <c r="AC307" s="92" t="e">
        <f>#REF!-Y307</f>
        <v>#REF!</v>
      </c>
      <c r="AD307" s="261"/>
      <c r="AE307" s="99" t="s">
        <v>2</v>
      </c>
      <c r="AF307" s="8">
        <v>0</v>
      </c>
      <c r="AG307" s="100">
        <v>0</v>
      </c>
      <c r="AH307" s="100">
        <v>0</v>
      </c>
    </row>
    <row r="308" spans="1:34" ht="29.25" customHeight="1">
      <c r="A308" s="30" t="s">
        <v>162</v>
      </c>
      <c r="B308" s="60" t="s">
        <v>19</v>
      </c>
      <c r="C308" s="8">
        <v>20</v>
      </c>
      <c r="D308" s="9">
        <v>2587</v>
      </c>
      <c r="E308" s="9">
        <v>121</v>
      </c>
      <c r="F308" s="9">
        <v>1063.5</v>
      </c>
      <c r="G308" s="9">
        <v>146.3</v>
      </c>
      <c r="H308" s="9">
        <v>207.1</v>
      </c>
      <c r="I308" s="9">
        <v>1664.3</v>
      </c>
      <c r="J308" s="9">
        <v>0</v>
      </c>
      <c r="K308" s="9">
        <v>0</v>
      </c>
      <c r="L308" s="9">
        <v>0</v>
      </c>
      <c r="M308" s="9">
        <v>407.2</v>
      </c>
      <c r="N308" s="9">
        <v>32.6</v>
      </c>
      <c r="O308" s="9">
        <v>0</v>
      </c>
      <c r="P308" s="9">
        <v>0</v>
      </c>
      <c r="Q308" s="9">
        <v>0</v>
      </c>
      <c r="R308" s="9">
        <v>569.1</v>
      </c>
      <c r="S308" s="9">
        <v>561.3</v>
      </c>
      <c r="T308" s="9">
        <v>18.3</v>
      </c>
      <c r="U308" s="9">
        <v>0</v>
      </c>
      <c r="V308" s="9">
        <v>0</v>
      </c>
      <c r="W308" s="9">
        <v>0</v>
      </c>
      <c r="X308" s="9">
        <v>27.9</v>
      </c>
      <c r="Y308" s="58">
        <v>7405.600000000001</v>
      </c>
      <c r="Z308" s="7">
        <v>30856.66666666667</v>
      </c>
      <c r="AC308" s="92" t="e">
        <f>#REF!-Y308</f>
        <v>#REF!</v>
      </c>
      <c r="AD308" s="261"/>
      <c r="AE308" s="99" t="s">
        <v>19</v>
      </c>
      <c r="AF308" s="8">
        <v>20</v>
      </c>
      <c r="AG308" s="100">
        <v>30856.66666666667</v>
      </c>
      <c r="AH308" s="100">
        <v>94.03556242752222</v>
      </c>
    </row>
    <row r="309" spans="1:34" ht="28.5">
      <c r="A309" s="30" t="s">
        <v>162</v>
      </c>
      <c r="B309" s="61" t="s">
        <v>42</v>
      </c>
      <c r="C309" s="8">
        <v>31</v>
      </c>
      <c r="D309" s="9">
        <v>2872.4</v>
      </c>
      <c r="E309" s="9">
        <v>101.6</v>
      </c>
      <c r="F309" s="9">
        <v>868.8</v>
      </c>
      <c r="G309" s="9">
        <v>99.4</v>
      </c>
      <c r="H309" s="9">
        <v>380.4</v>
      </c>
      <c r="I309" s="9">
        <v>1599</v>
      </c>
      <c r="J309" s="9">
        <v>0</v>
      </c>
      <c r="K309" s="9">
        <v>0</v>
      </c>
      <c r="L309" s="9">
        <v>15.8</v>
      </c>
      <c r="M309" s="9">
        <v>406.7</v>
      </c>
      <c r="N309" s="9">
        <v>22.8</v>
      </c>
      <c r="O309" s="9">
        <v>0</v>
      </c>
      <c r="P309" s="9">
        <v>0</v>
      </c>
      <c r="Q309" s="9">
        <v>0</v>
      </c>
      <c r="R309" s="9">
        <v>508.6</v>
      </c>
      <c r="S309" s="9">
        <v>550.2</v>
      </c>
      <c r="T309" s="9">
        <v>167.9</v>
      </c>
      <c r="U309" s="9">
        <v>0</v>
      </c>
      <c r="V309" s="9">
        <v>0</v>
      </c>
      <c r="W309" s="9">
        <v>0</v>
      </c>
      <c r="X309" s="9">
        <v>12.9</v>
      </c>
      <c r="Y309" s="58">
        <v>7606.5</v>
      </c>
      <c r="Z309" s="7">
        <v>20447.58064516129</v>
      </c>
      <c r="AC309" s="92" t="e">
        <f>#REF!-Y309</f>
        <v>#REF!</v>
      </c>
      <c r="AD309" s="261"/>
      <c r="AE309" s="101" t="s">
        <v>42</v>
      </c>
      <c r="AF309" s="8">
        <v>31</v>
      </c>
      <c r="AG309" s="100">
        <v>20447.58064516129</v>
      </c>
      <c r="AH309" s="100">
        <v>88.06572900710209</v>
      </c>
    </row>
    <row r="310" spans="1:34" ht="31.5" customHeight="1">
      <c r="A310" s="30" t="s">
        <v>162</v>
      </c>
      <c r="B310" s="60" t="s">
        <v>43</v>
      </c>
      <c r="C310" s="8">
        <v>23</v>
      </c>
      <c r="D310" s="9">
        <v>2136.4</v>
      </c>
      <c r="E310" s="9">
        <v>69.4</v>
      </c>
      <c r="F310" s="9">
        <v>444.7</v>
      </c>
      <c r="G310" s="9">
        <v>19.6</v>
      </c>
      <c r="H310" s="9">
        <v>150</v>
      </c>
      <c r="I310" s="9">
        <v>1245.2</v>
      </c>
      <c r="J310" s="9">
        <v>0</v>
      </c>
      <c r="K310" s="9">
        <v>0</v>
      </c>
      <c r="L310" s="9">
        <v>0</v>
      </c>
      <c r="M310" s="9">
        <v>253.3</v>
      </c>
      <c r="N310" s="9">
        <v>10.4</v>
      </c>
      <c r="O310" s="9">
        <v>0</v>
      </c>
      <c r="P310" s="9">
        <v>0</v>
      </c>
      <c r="Q310" s="9">
        <v>0</v>
      </c>
      <c r="R310" s="9">
        <v>288.2</v>
      </c>
      <c r="S310" s="9">
        <v>319.9</v>
      </c>
      <c r="T310" s="9">
        <v>49.3</v>
      </c>
      <c r="U310" s="9">
        <v>0</v>
      </c>
      <c r="V310" s="9">
        <v>0</v>
      </c>
      <c r="W310" s="9">
        <v>0</v>
      </c>
      <c r="X310" s="9">
        <v>27.9</v>
      </c>
      <c r="Y310" s="58">
        <v>5014.299999999999</v>
      </c>
      <c r="Z310" s="7">
        <v>18167.753623188404</v>
      </c>
      <c r="AC310" s="92" t="e">
        <f>#REF!-Y310</f>
        <v>#REF!</v>
      </c>
      <c r="AD310" s="261"/>
      <c r="AE310" s="99" t="s">
        <v>43</v>
      </c>
      <c r="AF310" s="8">
        <v>23</v>
      </c>
      <c r="AG310" s="100">
        <v>18167.753623188404</v>
      </c>
      <c r="AH310" s="100">
        <v>80.27991012918928</v>
      </c>
    </row>
    <row r="311" spans="1:34" ht="15">
      <c r="A311" s="30" t="s">
        <v>162</v>
      </c>
      <c r="B311" s="62" t="s">
        <v>8</v>
      </c>
      <c r="C311" s="8"/>
      <c r="D311" s="9"/>
      <c r="E311" s="9"/>
      <c r="F311" s="9"/>
      <c r="G311" s="9"/>
      <c r="H311" s="9"/>
      <c r="I311" s="9"/>
      <c r="J311" s="9"/>
      <c r="K311" s="9"/>
      <c r="L311" s="9"/>
      <c r="M311" s="9"/>
      <c r="N311" s="9"/>
      <c r="O311" s="9"/>
      <c r="P311" s="9"/>
      <c r="Q311" s="9"/>
      <c r="R311" s="9"/>
      <c r="S311" s="9"/>
      <c r="T311" s="9"/>
      <c r="U311" s="9"/>
      <c r="V311" s="9"/>
      <c r="W311" s="9"/>
      <c r="X311" s="9"/>
      <c r="Y311" s="58">
        <v>0</v>
      </c>
      <c r="Z311" s="7">
        <v>0</v>
      </c>
      <c r="AC311" s="92" t="e">
        <f>#REF!-Y311</f>
        <v>#REF!</v>
      </c>
      <c r="AD311" s="261"/>
      <c r="AE311" s="102" t="s">
        <v>8</v>
      </c>
      <c r="AF311" s="8"/>
      <c r="AG311" s="100">
        <v>0</v>
      </c>
      <c r="AH311" s="100">
        <v>0</v>
      </c>
    </row>
    <row r="312" spans="1:34" ht="15">
      <c r="A312" s="30" t="s">
        <v>162</v>
      </c>
      <c r="B312" s="63" t="s">
        <v>9</v>
      </c>
      <c r="C312" s="8">
        <v>17</v>
      </c>
      <c r="D312" s="9">
        <v>1431.7</v>
      </c>
      <c r="E312" s="9">
        <v>253.4</v>
      </c>
      <c r="F312" s="9">
        <v>153.2</v>
      </c>
      <c r="G312" s="9">
        <v>0</v>
      </c>
      <c r="H312" s="9">
        <v>117.5</v>
      </c>
      <c r="I312" s="9">
        <v>859.1</v>
      </c>
      <c r="J312" s="9">
        <v>0</v>
      </c>
      <c r="K312" s="9">
        <v>0</v>
      </c>
      <c r="L312" s="9">
        <v>0</v>
      </c>
      <c r="M312" s="9">
        <v>97.6</v>
      </c>
      <c r="N312" s="9">
        <v>1.4</v>
      </c>
      <c r="O312" s="9">
        <v>0</v>
      </c>
      <c r="P312" s="9">
        <v>0</v>
      </c>
      <c r="Q312" s="9">
        <v>0</v>
      </c>
      <c r="R312" s="9">
        <v>229.8</v>
      </c>
      <c r="S312" s="9">
        <v>236.6</v>
      </c>
      <c r="T312" s="9">
        <v>0</v>
      </c>
      <c r="U312" s="9">
        <v>0</v>
      </c>
      <c r="V312" s="9">
        <v>0</v>
      </c>
      <c r="W312" s="9">
        <v>0</v>
      </c>
      <c r="X312" s="9">
        <v>0</v>
      </c>
      <c r="Y312" s="58">
        <v>3380.3</v>
      </c>
      <c r="Z312" s="7">
        <v>16570.098039215685</v>
      </c>
      <c r="AC312" s="92" t="e">
        <f>#REF!-Y312</f>
        <v>#REF!</v>
      </c>
      <c r="AD312" s="261"/>
      <c r="AE312" s="103" t="s">
        <v>9</v>
      </c>
      <c r="AF312" s="8">
        <v>17</v>
      </c>
      <c r="AG312" s="100">
        <v>15410.294117647061</v>
      </c>
      <c r="AH312" s="100">
        <v>68.2126143745198</v>
      </c>
    </row>
    <row r="313" spans="1:34" ht="27.75" customHeight="1">
      <c r="A313" s="30" t="s">
        <v>162</v>
      </c>
      <c r="B313" s="64" t="s">
        <v>44</v>
      </c>
      <c r="C313" s="8">
        <v>6</v>
      </c>
      <c r="D313" s="9">
        <v>405.4</v>
      </c>
      <c r="E313" s="9">
        <v>20.4</v>
      </c>
      <c r="F313" s="9">
        <v>163.6</v>
      </c>
      <c r="G313" s="9">
        <v>5.4</v>
      </c>
      <c r="H313" s="9">
        <v>26.6</v>
      </c>
      <c r="I313" s="9">
        <v>236.6</v>
      </c>
      <c r="J313" s="9">
        <v>0</v>
      </c>
      <c r="K313" s="9">
        <v>0</v>
      </c>
      <c r="L313" s="9">
        <v>0</v>
      </c>
      <c r="M313" s="9">
        <v>114.7</v>
      </c>
      <c r="N313" s="9">
        <v>11.9</v>
      </c>
      <c r="O313" s="9">
        <v>0</v>
      </c>
      <c r="P313" s="9">
        <v>0</v>
      </c>
      <c r="Q313" s="9">
        <v>0</v>
      </c>
      <c r="R313" s="9">
        <v>66.4</v>
      </c>
      <c r="S313" s="9">
        <v>61.4</v>
      </c>
      <c r="T313" s="9">
        <v>18.7</v>
      </c>
      <c r="U313" s="9">
        <v>0</v>
      </c>
      <c r="V313" s="9">
        <v>0</v>
      </c>
      <c r="W313" s="9">
        <v>0</v>
      </c>
      <c r="X313" s="9">
        <v>4.9</v>
      </c>
      <c r="Y313" s="58">
        <v>1136.0000000000002</v>
      </c>
      <c r="Z313" s="7">
        <v>15777.777777777781</v>
      </c>
      <c r="AC313" s="92" t="e">
        <f>#REF!-Y313</f>
        <v>#REF!</v>
      </c>
      <c r="AD313" s="261"/>
      <c r="AE313" s="104" t="s">
        <v>44</v>
      </c>
      <c r="AF313" s="8">
        <v>6</v>
      </c>
      <c r="AG313" s="100">
        <v>15777.777777777781</v>
      </c>
      <c r="AH313" s="100">
        <v>80.06906758756783</v>
      </c>
    </row>
    <row r="314" spans="1:34" ht="15">
      <c r="A314" s="30" t="s">
        <v>162</v>
      </c>
      <c r="B314" s="62" t="s">
        <v>8</v>
      </c>
      <c r="C314" s="8"/>
      <c r="D314" s="9"/>
      <c r="E314" s="9"/>
      <c r="F314" s="9"/>
      <c r="G314" s="9"/>
      <c r="H314" s="9"/>
      <c r="I314" s="9"/>
      <c r="J314" s="9"/>
      <c r="K314" s="9"/>
      <c r="L314" s="9"/>
      <c r="M314" s="9"/>
      <c r="N314" s="9"/>
      <c r="O314" s="9"/>
      <c r="P314" s="9"/>
      <c r="Q314" s="9"/>
      <c r="R314" s="9"/>
      <c r="S314" s="9"/>
      <c r="T314" s="9"/>
      <c r="U314" s="9"/>
      <c r="V314" s="9"/>
      <c r="W314" s="9"/>
      <c r="X314" s="9"/>
      <c r="Y314" s="58">
        <v>0</v>
      </c>
      <c r="Z314" s="7">
        <v>0</v>
      </c>
      <c r="AC314" s="92" t="e">
        <f>#REF!-Y314</f>
        <v>#REF!</v>
      </c>
      <c r="AD314" s="261"/>
      <c r="AE314" s="102" t="s">
        <v>8</v>
      </c>
      <c r="AF314" s="8"/>
      <c r="AG314" s="100">
        <v>0</v>
      </c>
      <c r="AH314" s="100">
        <v>0</v>
      </c>
    </row>
    <row r="315" spans="1:34" ht="15">
      <c r="A315" s="30" t="s">
        <v>162</v>
      </c>
      <c r="B315" s="63" t="s">
        <v>10</v>
      </c>
      <c r="C315" s="8">
        <v>2</v>
      </c>
      <c r="D315" s="9">
        <v>137.6</v>
      </c>
      <c r="E315" s="9">
        <v>11.1</v>
      </c>
      <c r="F315" s="9">
        <v>54.7</v>
      </c>
      <c r="G315" s="9">
        <v>0</v>
      </c>
      <c r="H315" s="9">
        <v>11.1</v>
      </c>
      <c r="I315" s="9">
        <v>81</v>
      </c>
      <c r="J315" s="9">
        <v>0</v>
      </c>
      <c r="K315" s="9">
        <v>0</v>
      </c>
      <c r="L315" s="9">
        <v>0</v>
      </c>
      <c r="M315" s="9">
        <v>28</v>
      </c>
      <c r="N315" s="9">
        <v>0</v>
      </c>
      <c r="O315" s="9">
        <v>0</v>
      </c>
      <c r="P315" s="9">
        <v>0</v>
      </c>
      <c r="Q315" s="9">
        <v>0</v>
      </c>
      <c r="R315" s="9">
        <v>26.3</v>
      </c>
      <c r="S315" s="9">
        <v>29.4</v>
      </c>
      <c r="T315" s="9">
        <v>0</v>
      </c>
      <c r="U315" s="9">
        <v>0</v>
      </c>
      <c r="V315" s="9">
        <v>0</v>
      </c>
      <c r="W315" s="9">
        <v>0</v>
      </c>
      <c r="X315" s="9">
        <v>0</v>
      </c>
      <c r="Y315" s="58">
        <v>379.2</v>
      </c>
      <c r="Z315" s="7">
        <v>15799.999999999998</v>
      </c>
      <c r="AC315" s="92" t="e">
        <f>#REF!-Y315</f>
        <v>#REF!</v>
      </c>
      <c r="AD315" s="261"/>
      <c r="AE315" s="103" t="s">
        <v>10</v>
      </c>
      <c r="AF315" s="8">
        <v>2</v>
      </c>
      <c r="AG315" s="100">
        <v>15799.999999999998</v>
      </c>
      <c r="AH315" s="100">
        <v>88.29941860465117</v>
      </c>
    </row>
    <row r="316" spans="1:34" ht="26.25" customHeight="1">
      <c r="A316" s="30" t="s">
        <v>162</v>
      </c>
      <c r="B316" s="65" t="s">
        <v>11</v>
      </c>
      <c r="C316" s="8">
        <v>13</v>
      </c>
      <c r="D316" s="9">
        <v>1137.3</v>
      </c>
      <c r="E316" s="9">
        <v>0</v>
      </c>
      <c r="F316" s="9">
        <v>192.6</v>
      </c>
      <c r="G316" s="9">
        <v>0</v>
      </c>
      <c r="H316" s="9">
        <v>531.8</v>
      </c>
      <c r="I316" s="9">
        <v>88.2</v>
      </c>
      <c r="J316" s="9">
        <v>0</v>
      </c>
      <c r="K316" s="9">
        <v>0</v>
      </c>
      <c r="L316" s="9">
        <v>0</v>
      </c>
      <c r="M316" s="9">
        <v>102.1</v>
      </c>
      <c r="N316" s="9">
        <v>2.3</v>
      </c>
      <c r="O316" s="9">
        <v>0.3</v>
      </c>
      <c r="P316" s="9">
        <v>0</v>
      </c>
      <c r="Q316" s="9">
        <v>0</v>
      </c>
      <c r="R316" s="9">
        <v>141.4</v>
      </c>
      <c r="S316" s="9">
        <v>98.5</v>
      </c>
      <c r="T316" s="9">
        <v>68.7</v>
      </c>
      <c r="U316" s="9">
        <v>0</v>
      </c>
      <c r="V316" s="9">
        <v>0</v>
      </c>
      <c r="W316" s="9">
        <v>0</v>
      </c>
      <c r="X316" s="9">
        <v>0</v>
      </c>
      <c r="Y316" s="58">
        <v>2363.2000000000003</v>
      </c>
      <c r="Z316" s="7">
        <v>15148.71794871795</v>
      </c>
      <c r="AC316" s="92" t="e">
        <f>#REF!-Y316</f>
        <v>#REF!</v>
      </c>
      <c r="AD316" s="261"/>
      <c r="AE316" s="10" t="s">
        <v>11</v>
      </c>
      <c r="AF316" s="8">
        <v>13</v>
      </c>
      <c r="AG316" s="100">
        <v>15148.71794871795</v>
      </c>
      <c r="AH316" s="100">
        <v>63.175943022949085</v>
      </c>
    </row>
    <row r="317" spans="1:34" ht="18.75" customHeight="1">
      <c r="A317" s="30" t="s">
        <v>162</v>
      </c>
      <c r="B317" s="65" t="s">
        <v>13</v>
      </c>
      <c r="C317" s="8">
        <v>32</v>
      </c>
      <c r="D317" s="9">
        <v>6946.5</v>
      </c>
      <c r="E317" s="9">
        <v>0</v>
      </c>
      <c r="F317" s="9">
        <v>1558.1</v>
      </c>
      <c r="G317" s="9">
        <v>68.7</v>
      </c>
      <c r="H317" s="9">
        <v>3463.4</v>
      </c>
      <c r="I317" s="9">
        <v>0</v>
      </c>
      <c r="J317" s="9">
        <v>0</v>
      </c>
      <c r="K317" s="9">
        <v>0</v>
      </c>
      <c r="L317" s="9">
        <v>0</v>
      </c>
      <c r="M317" s="9">
        <v>615.6</v>
      </c>
      <c r="N317" s="9">
        <v>33.2</v>
      </c>
      <c r="O317" s="9">
        <v>0</v>
      </c>
      <c r="P317" s="9">
        <v>0</v>
      </c>
      <c r="Q317" s="9">
        <v>0</v>
      </c>
      <c r="R317" s="9">
        <v>731.9</v>
      </c>
      <c r="S317" s="9">
        <v>928.8</v>
      </c>
      <c r="T317" s="9">
        <v>104.9</v>
      </c>
      <c r="U317" s="9">
        <v>0</v>
      </c>
      <c r="V317" s="9">
        <v>0</v>
      </c>
      <c r="W317" s="9">
        <v>0</v>
      </c>
      <c r="X317" s="9">
        <v>3.2</v>
      </c>
      <c r="Y317" s="58">
        <v>14454.300000000001</v>
      </c>
      <c r="Z317" s="7">
        <v>37641.40625</v>
      </c>
      <c r="AC317" s="92" t="e">
        <f>#REF!-Y317</f>
        <v>#REF!</v>
      </c>
      <c r="AD317" s="261"/>
      <c r="AE317" s="10" t="s">
        <v>13</v>
      </c>
      <c r="AF317" s="8">
        <v>32</v>
      </c>
      <c r="AG317" s="100">
        <v>37641.40625</v>
      </c>
      <c r="AH317" s="100">
        <v>63.22896422658892</v>
      </c>
    </row>
    <row r="318" spans="1:34" ht="15">
      <c r="A318" s="30" t="s">
        <v>162</v>
      </c>
      <c r="B318" s="62" t="s">
        <v>8</v>
      </c>
      <c r="C318" s="8"/>
      <c r="D318" s="9"/>
      <c r="E318" s="9"/>
      <c r="F318" s="9"/>
      <c r="G318" s="9"/>
      <c r="H318" s="9"/>
      <c r="I318" s="9"/>
      <c r="J318" s="9"/>
      <c r="K318" s="9"/>
      <c r="L318" s="9"/>
      <c r="M318" s="9"/>
      <c r="N318" s="9"/>
      <c r="O318" s="9"/>
      <c r="P318" s="9"/>
      <c r="Q318" s="9"/>
      <c r="R318" s="9"/>
      <c r="S318" s="9"/>
      <c r="T318" s="9"/>
      <c r="U318" s="9"/>
      <c r="V318" s="9"/>
      <c r="W318" s="9"/>
      <c r="X318" s="9"/>
      <c r="Y318" s="58">
        <v>0</v>
      </c>
      <c r="Z318" s="7">
        <v>0</v>
      </c>
      <c r="AC318" s="92" t="e">
        <f>#REF!-Y318</f>
        <v>#REF!</v>
      </c>
      <c r="AD318" s="261"/>
      <c r="AE318" s="102" t="s">
        <v>8</v>
      </c>
      <c r="AF318" s="8"/>
      <c r="AG318" s="100">
        <v>0</v>
      </c>
      <c r="AH318" s="100">
        <v>0</v>
      </c>
    </row>
    <row r="319" spans="1:34" ht="15">
      <c r="A319" s="30" t="s">
        <v>162</v>
      </c>
      <c r="B319" s="63" t="s">
        <v>12</v>
      </c>
      <c r="C319" s="8">
        <v>32</v>
      </c>
      <c r="D319" s="9">
        <v>6946.5</v>
      </c>
      <c r="E319" s="9">
        <v>0</v>
      </c>
      <c r="F319" s="9">
        <v>1558.1</v>
      </c>
      <c r="G319" s="9">
        <v>68.7</v>
      </c>
      <c r="H319" s="9">
        <v>3463.4</v>
      </c>
      <c r="I319" s="9">
        <v>0</v>
      </c>
      <c r="J319" s="9">
        <v>0</v>
      </c>
      <c r="K319" s="9">
        <v>0</v>
      </c>
      <c r="L319" s="9">
        <v>0</v>
      </c>
      <c r="M319" s="9">
        <v>615.6</v>
      </c>
      <c r="N319" s="9">
        <v>33.2</v>
      </c>
      <c r="O319" s="9">
        <v>0</v>
      </c>
      <c r="P319" s="9">
        <v>0</v>
      </c>
      <c r="Q319" s="9">
        <v>0</v>
      </c>
      <c r="R319" s="9">
        <v>731.9</v>
      </c>
      <c r="S319" s="9">
        <v>928.8</v>
      </c>
      <c r="T319" s="9">
        <v>104.9</v>
      </c>
      <c r="U319" s="9">
        <v>0</v>
      </c>
      <c r="V319" s="9">
        <v>0</v>
      </c>
      <c r="W319" s="9">
        <v>0</v>
      </c>
      <c r="X319" s="9">
        <v>3.2</v>
      </c>
      <c r="Y319" s="58">
        <v>14454.300000000001</v>
      </c>
      <c r="Z319" s="7">
        <v>37641.40625</v>
      </c>
      <c r="AC319" s="92" t="e">
        <f>#REF!-Y319</f>
        <v>#REF!</v>
      </c>
      <c r="AD319" s="261"/>
      <c r="AE319" s="103" t="s">
        <v>12</v>
      </c>
      <c r="AF319" s="8">
        <v>32</v>
      </c>
      <c r="AG319" s="100">
        <v>37641.40625</v>
      </c>
      <c r="AH319" s="100">
        <v>63.22896422658892</v>
      </c>
    </row>
    <row r="320" spans="1:34" ht="15.75" thickBot="1">
      <c r="A320" s="30" t="s">
        <v>162</v>
      </c>
      <c r="B320" s="64" t="s">
        <v>41</v>
      </c>
      <c r="C320" s="8">
        <v>18</v>
      </c>
      <c r="D320" s="9">
        <v>1012.8</v>
      </c>
      <c r="E320" s="9">
        <v>0</v>
      </c>
      <c r="F320" s="9">
        <v>0</v>
      </c>
      <c r="G320" s="9">
        <v>0</v>
      </c>
      <c r="H320" s="9">
        <v>554.4</v>
      </c>
      <c r="I320" s="9">
        <v>0</v>
      </c>
      <c r="J320" s="9">
        <v>0</v>
      </c>
      <c r="K320" s="9">
        <v>0</v>
      </c>
      <c r="L320" s="9">
        <v>0</v>
      </c>
      <c r="M320" s="9">
        <v>126</v>
      </c>
      <c r="N320" s="9">
        <v>8</v>
      </c>
      <c r="O320" s="9">
        <v>291.9</v>
      </c>
      <c r="P320" s="9">
        <v>116.1</v>
      </c>
      <c r="Q320" s="9">
        <v>0</v>
      </c>
      <c r="R320" s="9">
        <v>176.3</v>
      </c>
      <c r="S320" s="9">
        <v>0</v>
      </c>
      <c r="T320" s="9">
        <v>12.1</v>
      </c>
      <c r="U320" s="9">
        <v>0</v>
      </c>
      <c r="V320" s="9">
        <v>0</v>
      </c>
      <c r="W320" s="9">
        <v>3.5</v>
      </c>
      <c r="X320" s="9">
        <v>0</v>
      </c>
      <c r="Y320" s="58">
        <v>2301.1</v>
      </c>
      <c r="Z320" s="7">
        <v>10653.24074074074</v>
      </c>
      <c r="AC320" s="92" t="e">
        <f>#REF!-Y320</f>
        <v>#REF!</v>
      </c>
      <c r="AD320" s="263"/>
      <c r="AE320" s="246" t="s">
        <v>41</v>
      </c>
      <c r="AF320" s="50">
        <v>18</v>
      </c>
      <c r="AG320" s="248">
        <v>10653.24074074074</v>
      </c>
      <c r="AH320" s="248">
        <v>54.739336492891</v>
      </c>
    </row>
    <row r="321" spans="1:34" ht="55.5" customHeight="1" thickBot="1">
      <c r="A321" s="30" t="s">
        <v>163</v>
      </c>
      <c r="B321" s="17" t="s">
        <v>7</v>
      </c>
      <c r="C321" s="51">
        <v>53</v>
      </c>
      <c r="D321" s="53">
        <v>6994.6</v>
      </c>
      <c r="E321" s="53">
        <v>105.7</v>
      </c>
      <c r="F321" s="53">
        <v>2030.1</v>
      </c>
      <c r="G321" s="53">
        <v>126</v>
      </c>
      <c r="H321" s="53">
        <v>1959.8</v>
      </c>
      <c r="I321" s="53">
        <v>4183.9</v>
      </c>
      <c r="J321" s="53">
        <v>0</v>
      </c>
      <c r="K321" s="53">
        <v>0</v>
      </c>
      <c r="L321" s="53">
        <v>22.4</v>
      </c>
      <c r="M321" s="53">
        <v>256.2</v>
      </c>
      <c r="N321" s="53">
        <v>6.5</v>
      </c>
      <c r="O321" s="53">
        <v>0.6</v>
      </c>
      <c r="P321" s="53">
        <v>0</v>
      </c>
      <c r="Q321" s="53">
        <v>0</v>
      </c>
      <c r="R321" s="53">
        <v>1307.8000000000002</v>
      </c>
      <c r="S321" s="53">
        <v>1016.8</v>
      </c>
      <c r="T321" s="53">
        <v>157.29999999999998</v>
      </c>
      <c r="U321" s="53">
        <v>0</v>
      </c>
      <c r="V321" s="53">
        <v>0</v>
      </c>
      <c r="W321" s="53">
        <v>9.2</v>
      </c>
      <c r="X321" s="53">
        <v>0</v>
      </c>
      <c r="Y321" s="53">
        <v>18176.899999999998</v>
      </c>
      <c r="Z321" s="54">
        <v>28580.031446540874</v>
      </c>
      <c r="AC321" s="92" t="e">
        <f>#REF!-Y321</f>
        <v>#REF!</v>
      </c>
      <c r="AD321" s="335" t="s">
        <v>163</v>
      </c>
      <c r="AE321" s="237" t="s">
        <v>207</v>
      </c>
      <c r="AF321" s="112">
        <v>53</v>
      </c>
      <c r="AG321" s="238">
        <v>28580.031446540874</v>
      </c>
      <c r="AH321" s="238">
        <v>102.37182969719498</v>
      </c>
    </row>
    <row r="322" spans="1:34" ht="15">
      <c r="A322" s="30" t="s">
        <v>163</v>
      </c>
      <c r="B322" s="57" t="s">
        <v>14</v>
      </c>
      <c r="C322" s="8"/>
      <c r="D322" s="9"/>
      <c r="E322" s="9"/>
      <c r="F322" s="9"/>
      <c r="G322" s="9"/>
      <c r="H322" s="9"/>
      <c r="I322" s="9"/>
      <c r="J322" s="9"/>
      <c r="K322" s="9"/>
      <c r="L322" s="9"/>
      <c r="M322" s="9"/>
      <c r="N322" s="9"/>
      <c r="O322" s="9"/>
      <c r="P322" s="9"/>
      <c r="Q322" s="9"/>
      <c r="R322" s="9"/>
      <c r="S322" s="9"/>
      <c r="T322" s="9"/>
      <c r="U322" s="9"/>
      <c r="V322" s="9"/>
      <c r="W322" s="9"/>
      <c r="X322" s="9"/>
      <c r="Y322" s="58"/>
      <c r="Z322" s="7">
        <v>0</v>
      </c>
      <c r="AC322" s="92" t="e">
        <f>#REF!-Y322</f>
        <v>#REF!</v>
      </c>
      <c r="AD322" s="262"/>
      <c r="AE322" s="245" t="s">
        <v>14</v>
      </c>
      <c r="AF322" s="118"/>
      <c r="AG322" s="249"/>
      <c r="AH322" s="250">
        <v>0</v>
      </c>
    </row>
    <row r="323" spans="1:34" ht="29.25" customHeight="1">
      <c r="A323" s="30" t="s">
        <v>163</v>
      </c>
      <c r="B323" s="60" t="s">
        <v>3</v>
      </c>
      <c r="C323" s="8">
        <v>3</v>
      </c>
      <c r="D323" s="9">
        <v>970.7</v>
      </c>
      <c r="E323" s="9">
        <v>23.3</v>
      </c>
      <c r="F323" s="9">
        <v>426.5</v>
      </c>
      <c r="G323" s="9">
        <v>0</v>
      </c>
      <c r="H323" s="9">
        <v>176.4</v>
      </c>
      <c r="I323" s="9">
        <v>503.5</v>
      </c>
      <c r="J323" s="9">
        <v>0</v>
      </c>
      <c r="K323" s="9">
        <v>0</v>
      </c>
      <c r="L323" s="9">
        <v>0</v>
      </c>
      <c r="M323" s="9">
        <v>21.1</v>
      </c>
      <c r="N323" s="9">
        <v>0</v>
      </c>
      <c r="O323" s="9">
        <v>0</v>
      </c>
      <c r="P323" s="9">
        <v>0</v>
      </c>
      <c r="Q323" s="9">
        <v>0</v>
      </c>
      <c r="R323" s="9">
        <v>135.4</v>
      </c>
      <c r="S323" s="9">
        <v>109.3</v>
      </c>
      <c r="T323" s="9">
        <v>0</v>
      </c>
      <c r="U323" s="9">
        <v>0</v>
      </c>
      <c r="V323" s="9">
        <v>0</v>
      </c>
      <c r="W323" s="9">
        <v>0</v>
      </c>
      <c r="X323" s="9">
        <v>0</v>
      </c>
      <c r="Y323" s="58">
        <v>2366.2000000000003</v>
      </c>
      <c r="Z323" s="7">
        <v>65727.7777777778</v>
      </c>
      <c r="AC323" s="92" t="e">
        <f>#REF!-Y323</f>
        <v>#REF!</v>
      </c>
      <c r="AD323" s="261"/>
      <c r="AE323" s="99" t="s">
        <v>3</v>
      </c>
      <c r="AF323" s="8">
        <v>3</v>
      </c>
      <c r="AG323" s="100">
        <v>65727.7777777778</v>
      </c>
      <c r="AH323" s="100">
        <v>81.30215308540227</v>
      </c>
    </row>
    <row r="324" spans="1:34" ht="28.5" customHeight="1">
      <c r="A324" s="30" t="s">
        <v>163</v>
      </c>
      <c r="B324" s="60" t="s">
        <v>2</v>
      </c>
      <c r="C324" s="8">
        <v>9</v>
      </c>
      <c r="D324" s="9">
        <v>1429.4</v>
      </c>
      <c r="E324" s="9">
        <v>47.9</v>
      </c>
      <c r="F324" s="9">
        <v>619.6</v>
      </c>
      <c r="G324" s="9">
        <v>45.7</v>
      </c>
      <c r="H324" s="9">
        <v>272.5</v>
      </c>
      <c r="I324" s="9">
        <v>1050.8</v>
      </c>
      <c r="J324" s="9">
        <v>0</v>
      </c>
      <c r="K324" s="9">
        <v>0</v>
      </c>
      <c r="L324" s="9">
        <v>0</v>
      </c>
      <c r="M324" s="9">
        <v>60.5</v>
      </c>
      <c r="N324" s="9">
        <v>0</v>
      </c>
      <c r="O324" s="9">
        <v>0</v>
      </c>
      <c r="P324" s="9">
        <v>0</v>
      </c>
      <c r="Q324" s="9">
        <v>0</v>
      </c>
      <c r="R324" s="9">
        <v>249.9</v>
      </c>
      <c r="S324" s="9">
        <v>179.5</v>
      </c>
      <c r="T324" s="9">
        <v>30.8</v>
      </c>
      <c r="U324" s="9">
        <v>0</v>
      </c>
      <c r="V324" s="9">
        <v>0</v>
      </c>
      <c r="W324" s="9">
        <v>0</v>
      </c>
      <c r="X324" s="9">
        <v>0</v>
      </c>
      <c r="Y324" s="58">
        <v>3986.6</v>
      </c>
      <c r="Z324" s="7">
        <v>36912.962962962956</v>
      </c>
      <c r="AC324" s="92" t="e">
        <f>#REF!-Y324</f>
        <v>#REF!</v>
      </c>
      <c r="AD324" s="261"/>
      <c r="AE324" s="99" t="s">
        <v>2</v>
      </c>
      <c r="AF324" s="8">
        <v>9</v>
      </c>
      <c r="AG324" s="100">
        <v>36912.962962962956</v>
      </c>
      <c r="AH324" s="100">
        <v>105.13502168742129</v>
      </c>
    </row>
    <row r="325" spans="1:34" ht="30.75" customHeight="1">
      <c r="A325" s="30" t="s">
        <v>163</v>
      </c>
      <c r="B325" s="60" t="s">
        <v>19</v>
      </c>
      <c r="C325" s="8">
        <v>0</v>
      </c>
      <c r="D325" s="9">
        <v>0</v>
      </c>
      <c r="E325" s="9">
        <v>0</v>
      </c>
      <c r="F325" s="9">
        <v>0</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58">
        <v>0</v>
      </c>
      <c r="Z325" s="7">
        <v>0</v>
      </c>
      <c r="AC325" s="92" t="e">
        <f>#REF!-Y325</f>
        <v>#REF!</v>
      </c>
      <c r="AD325" s="261"/>
      <c r="AE325" s="99" t="s">
        <v>19</v>
      </c>
      <c r="AF325" s="8">
        <v>0</v>
      </c>
      <c r="AG325" s="100">
        <v>0</v>
      </c>
      <c r="AH325" s="100">
        <v>0</v>
      </c>
    </row>
    <row r="326" spans="1:34" ht="28.5">
      <c r="A326" s="30" t="s">
        <v>163</v>
      </c>
      <c r="B326" s="61" t="s">
        <v>42</v>
      </c>
      <c r="C326" s="8">
        <v>8</v>
      </c>
      <c r="D326" s="9">
        <v>756.9</v>
      </c>
      <c r="E326" s="9">
        <v>26.2</v>
      </c>
      <c r="F326" s="9">
        <v>323.2</v>
      </c>
      <c r="G326" s="9">
        <v>55</v>
      </c>
      <c r="H326" s="9">
        <v>144.4</v>
      </c>
      <c r="I326" s="9">
        <v>516.7</v>
      </c>
      <c r="J326" s="9">
        <v>0</v>
      </c>
      <c r="K326" s="9">
        <v>0</v>
      </c>
      <c r="L326" s="9">
        <v>22.4</v>
      </c>
      <c r="M326" s="9">
        <v>30.3</v>
      </c>
      <c r="N326" s="9">
        <v>0</v>
      </c>
      <c r="O326" s="9">
        <v>0</v>
      </c>
      <c r="P326" s="9">
        <v>0</v>
      </c>
      <c r="Q326" s="9">
        <v>0</v>
      </c>
      <c r="R326" s="9">
        <v>190.6</v>
      </c>
      <c r="S326" s="9">
        <v>119.5</v>
      </c>
      <c r="T326" s="9">
        <v>83.5</v>
      </c>
      <c r="U326" s="9">
        <v>0</v>
      </c>
      <c r="V326" s="9">
        <v>0</v>
      </c>
      <c r="W326" s="9">
        <v>0</v>
      </c>
      <c r="X326" s="9">
        <v>0</v>
      </c>
      <c r="Y326" s="58">
        <v>2268.7000000000003</v>
      </c>
      <c r="Z326" s="7">
        <v>23632.29166666667</v>
      </c>
      <c r="AC326" s="92" t="e">
        <f>#REF!-Y326</f>
        <v>#REF!</v>
      </c>
      <c r="AD326" s="261"/>
      <c r="AE326" s="101" t="s">
        <v>42</v>
      </c>
      <c r="AF326" s="8">
        <v>8</v>
      </c>
      <c r="AG326" s="100">
        <v>23632.29166666667</v>
      </c>
      <c r="AH326" s="100">
        <v>103.13119302417758</v>
      </c>
    </row>
    <row r="327" spans="1:34" ht="30" customHeight="1">
      <c r="A327" s="30" t="s">
        <v>163</v>
      </c>
      <c r="B327" s="60" t="s">
        <v>43</v>
      </c>
      <c r="C327" s="8">
        <v>4</v>
      </c>
      <c r="D327" s="9">
        <v>364.4</v>
      </c>
      <c r="E327" s="9">
        <v>8.3</v>
      </c>
      <c r="F327" s="9">
        <v>38.5</v>
      </c>
      <c r="G327" s="9">
        <v>0</v>
      </c>
      <c r="H327" s="9">
        <v>71.2</v>
      </c>
      <c r="I327" s="9">
        <v>322.6</v>
      </c>
      <c r="J327" s="9">
        <v>0</v>
      </c>
      <c r="K327" s="9">
        <v>0</v>
      </c>
      <c r="L327" s="9">
        <v>0</v>
      </c>
      <c r="M327" s="9">
        <v>16.6</v>
      </c>
      <c r="N327" s="9">
        <v>0</v>
      </c>
      <c r="O327" s="9">
        <v>0</v>
      </c>
      <c r="P327" s="9">
        <v>0</v>
      </c>
      <c r="Q327" s="9">
        <v>0</v>
      </c>
      <c r="R327" s="9">
        <v>84</v>
      </c>
      <c r="S327" s="9">
        <v>52</v>
      </c>
      <c r="T327" s="9">
        <v>12.1</v>
      </c>
      <c r="U327" s="9">
        <v>0</v>
      </c>
      <c r="V327" s="9">
        <v>0</v>
      </c>
      <c r="W327" s="9">
        <v>0</v>
      </c>
      <c r="X327" s="9">
        <v>0</v>
      </c>
      <c r="Y327" s="58">
        <v>969.7</v>
      </c>
      <c r="Z327" s="7">
        <v>20202.083333333336</v>
      </c>
      <c r="AC327" s="92" t="e">
        <f>#REF!-Y327</f>
        <v>#REF!</v>
      </c>
      <c r="AD327" s="261"/>
      <c r="AE327" s="99" t="s">
        <v>43</v>
      </c>
      <c r="AF327" s="8">
        <v>4</v>
      </c>
      <c r="AG327" s="100">
        <v>20202.083333333336</v>
      </c>
      <c r="AH327" s="100">
        <v>122.33809001097696</v>
      </c>
    </row>
    <row r="328" spans="1:34" ht="15">
      <c r="A328" s="30" t="s">
        <v>163</v>
      </c>
      <c r="B328" s="62" t="s">
        <v>8</v>
      </c>
      <c r="C328" s="8"/>
      <c r="D328" s="9"/>
      <c r="E328" s="9"/>
      <c r="F328" s="9"/>
      <c r="G328" s="9"/>
      <c r="H328" s="9"/>
      <c r="I328" s="9"/>
      <c r="J328" s="9"/>
      <c r="K328" s="9"/>
      <c r="L328" s="9"/>
      <c r="M328" s="9"/>
      <c r="N328" s="9"/>
      <c r="O328" s="9"/>
      <c r="P328" s="9"/>
      <c r="Q328" s="9"/>
      <c r="R328" s="9"/>
      <c r="S328" s="9"/>
      <c r="T328" s="9"/>
      <c r="U328" s="9"/>
      <c r="V328" s="9"/>
      <c r="W328" s="9"/>
      <c r="X328" s="9"/>
      <c r="Y328" s="58">
        <v>0</v>
      </c>
      <c r="Z328" s="7">
        <v>0</v>
      </c>
      <c r="AC328" s="92" t="e">
        <f>#REF!-Y328</f>
        <v>#REF!</v>
      </c>
      <c r="AD328" s="261"/>
      <c r="AE328" s="102" t="s">
        <v>8</v>
      </c>
      <c r="AF328" s="8"/>
      <c r="AG328" s="100">
        <v>0</v>
      </c>
      <c r="AH328" s="100">
        <v>0</v>
      </c>
    </row>
    <row r="329" spans="1:34" ht="15">
      <c r="A329" s="30" t="s">
        <v>163</v>
      </c>
      <c r="B329" s="63" t="s">
        <v>9</v>
      </c>
      <c r="C329" s="8">
        <v>3</v>
      </c>
      <c r="D329" s="9">
        <v>235.7</v>
      </c>
      <c r="E329" s="9">
        <v>5.4</v>
      </c>
      <c r="F329" s="9">
        <v>25</v>
      </c>
      <c r="G329" s="9">
        <v>0</v>
      </c>
      <c r="H329" s="9">
        <v>45.8</v>
      </c>
      <c r="I329" s="9">
        <v>225.8</v>
      </c>
      <c r="J329" s="9">
        <v>0</v>
      </c>
      <c r="K329" s="9">
        <v>0</v>
      </c>
      <c r="L329" s="9">
        <v>0</v>
      </c>
      <c r="M329" s="9">
        <v>14.2</v>
      </c>
      <c r="N329" s="9">
        <v>0</v>
      </c>
      <c r="O329" s="9">
        <v>0</v>
      </c>
      <c r="P329" s="9">
        <v>0</v>
      </c>
      <c r="Q329" s="9">
        <v>0</v>
      </c>
      <c r="R329" s="9">
        <v>69.4</v>
      </c>
      <c r="S329" s="9">
        <v>39</v>
      </c>
      <c r="T329" s="9">
        <v>12.1</v>
      </c>
      <c r="U329" s="9">
        <v>0</v>
      </c>
      <c r="V329" s="9">
        <v>0</v>
      </c>
      <c r="W329" s="9">
        <v>0</v>
      </c>
      <c r="X329" s="9">
        <v>0</v>
      </c>
      <c r="Y329" s="58">
        <v>672.4000000000001</v>
      </c>
      <c r="Z329" s="7">
        <v>18677.77777777778</v>
      </c>
      <c r="AC329" s="92" t="e">
        <f>#REF!-Y329</f>
        <v>#REF!</v>
      </c>
      <c r="AD329" s="261"/>
      <c r="AE329" s="103" t="s">
        <v>9</v>
      </c>
      <c r="AF329" s="8">
        <v>3</v>
      </c>
      <c r="AG329" s="100">
        <v>18677.77777777778</v>
      </c>
      <c r="AH329" s="100">
        <v>131.77768349596948</v>
      </c>
    </row>
    <row r="330" spans="1:34" ht="27.75" customHeight="1">
      <c r="A330" s="30" t="s">
        <v>163</v>
      </c>
      <c r="B330" s="64" t="s">
        <v>44</v>
      </c>
      <c r="C330" s="8">
        <v>0</v>
      </c>
      <c r="D330" s="9">
        <v>0</v>
      </c>
      <c r="E330" s="9">
        <v>0</v>
      </c>
      <c r="F330" s="9">
        <v>0</v>
      </c>
      <c r="G330" s="9">
        <v>0</v>
      </c>
      <c r="H330" s="9">
        <v>0</v>
      </c>
      <c r="I330" s="9">
        <v>0</v>
      </c>
      <c r="J330" s="9">
        <v>0</v>
      </c>
      <c r="K330" s="9">
        <v>0</v>
      </c>
      <c r="L330" s="9">
        <v>0</v>
      </c>
      <c r="M330" s="9">
        <v>0</v>
      </c>
      <c r="N330" s="9">
        <v>0</v>
      </c>
      <c r="O330" s="9">
        <v>0</v>
      </c>
      <c r="P330" s="9">
        <v>0</v>
      </c>
      <c r="Q330" s="9">
        <v>0</v>
      </c>
      <c r="R330" s="9">
        <v>0</v>
      </c>
      <c r="S330" s="9">
        <v>0</v>
      </c>
      <c r="T330" s="9">
        <v>0</v>
      </c>
      <c r="U330" s="9">
        <v>0</v>
      </c>
      <c r="V330" s="9">
        <v>0</v>
      </c>
      <c r="W330" s="9">
        <v>0</v>
      </c>
      <c r="X330" s="9">
        <v>0</v>
      </c>
      <c r="Y330" s="58">
        <v>0</v>
      </c>
      <c r="Z330" s="7">
        <v>0</v>
      </c>
      <c r="AC330" s="92" t="e">
        <f>#REF!-Y330</f>
        <v>#REF!</v>
      </c>
      <c r="AD330" s="261"/>
      <c r="AE330" s="104" t="s">
        <v>44</v>
      </c>
      <c r="AF330" s="8">
        <v>0</v>
      </c>
      <c r="AG330" s="100">
        <v>0</v>
      </c>
      <c r="AH330" s="100">
        <v>0</v>
      </c>
    </row>
    <row r="331" spans="1:34" ht="15">
      <c r="A331" s="30" t="s">
        <v>163</v>
      </c>
      <c r="B331" s="62" t="s">
        <v>8</v>
      </c>
      <c r="C331" s="8"/>
      <c r="D331" s="9"/>
      <c r="E331" s="9"/>
      <c r="F331" s="9"/>
      <c r="G331" s="9"/>
      <c r="H331" s="9"/>
      <c r="I331" s="9"/>
      <c r="J331" s="9"/>
      <c r="K331" s="9"/>
      <c r="L331" s="9"/>
      <c r="M331" s="9"/>
      <c r="N331" s="9"/>
      <c r="O331" s="9"/>
      <c r="P331" s="9"/>
      <c r="Q331" s="9"/>
      <c r="R331" s="9"/>
      <c r="S331" s="9"/>
      <c r="T331" s="9"/>
      <c r="U331" s="9"/>
      <c r="V331" s="9"/>
      <c r="W331" s="9"/>
      <c r="X331" s="9"/>
      <c r="Y331" s="58">
        <v>0</v>
      </c>
      <c r="Z331" s="7">
        <v>0</v>
      </c>
      <c r="AC331" s="92" t="e">
        <f>#REF!-Y331</f>
        <v>#REF!</v>
      </c>
      <c r="AD331" s="261"/>
      <c r="AE331" s="102" t="s">
        <v>8</v>
      </c>
      <c r="AF331" s="8"/>
      <c r="AG331" s="100">
        <v>0</v>
      </c>
      <c r="AH331" s="100">
        <v>0</v>
      </c>
    </row>
    <row r="332" spans="1:34" ht="15">
      <c r="A332" s="30" t="s">
        <v>163</v>
      </c>
      <c r="B332" s="63" t="s">
        <v>10</v>
      </c>
      <c r="C332" s="8">
        <v>0</v>
      </c>
      <c r="D332" s="9">
        <v>0</v>
      </c>
      <c r="E332" s="9">
        <v>0</v>
      </c>
      <c r="F332" s="9">
        <v>0</v>
      </c>
      <c r="G332" s="9">
        <v>0</v>
      </c>
      <c r="H332" s="9">
        <v>0</v>
      </c>
      <c r="I332" s="9">
        <v>0</v>
      </c>
      <c r="J332" s="9">
        <v>0</v>
      </c>
      <c r="K332" s="9">
        <v>0</v>
      </c>
      <c r="L332" s="9">
        <v>0</v>
      </c>
      <c r="M332" s="9">
        <v>0</v>
      </c>
      <c r="N332" s="9">
        <v>0</v>
      </c>
      <c r="O332" s="9">
        <v>0</v>
      </c>
      <c r="P332" s="9">
        <v>0</v>
      </c>
      <c r="Q332" s="9">
        <v>0</v>
      </c>
      <c r="R332" s="9">
        <v>0</v>
      </c>
      <c r="S332" s="9">
        <v>0</v>
      </c>
      <c r="T332" s="9">
        <v>0</v>
      </c>
      <c r="U332" s="9">
        <v>0</v>
      </c>
      <c r="V332" s="9">
        <v>0</v>
      </c>
      <c r="W332" s="9">
        <v>0</v>
      </c>
      <c r="X332" s="9">
        <v>0</v>
      </c>
      <c r="Y332" s="58">
        <v>0</v>
      </c>
      <c r="Z332" s="7">
        <v>0</v>
      </c>
      <c r="AC332" s="92" t="e">
        <f>#REF!-Y332</f>
        <v>#REF!</v>
      </c>
      <c r="AD332" s="261"/>
      <c r="AE332" s="103" t="s">
        <v>10</v>
      </c>
      <c r="AF332" s="8">
        <v>0</v>
      </c>
      <c r="AG332" s="100">
        <v>0</v>
      </c>
      <c r="AH332" s="100">
        <v>0</v>
      </c>
    </row>
    <row r="333" spans="1:34" ht="28.5">
      <c r="A333" s="30" t="s">
        <v>163</v>
      </c>
      <c r="B333" s="65" t="s">
        <v>11</v>
      </c>
      <c r="C333" s="8">
        <v>4</v>
      </c>
      <c r="D333" s="9">
        <v>343</v>
      </c>
      <c r="E333" s="9">
        <v>0</v>
      </c>
      <c r="F333" s="9">
        <v>36.7</v>
      </c>
      <c r="G333" s="9">
        <v>0</v>
      </c>
      <c r="H333" s="9">
        <v>339.6</v>
      </c>
      <c r="I333" s="9">
        <v>113.8</v>
      </c>
      <c r="J333" s="9">
        <v>0</v>
      </c>
      <c r="K333" s="9">
        <v>0</v>
      </c>
      <c r="L333" s="9">
        <v>0</v>
      </c>
      <c r="M333" s="9">
        <v>12.5</v>
      </c>
      <c r="N333" s="9">
        <v>0</v>
      </c>
      <c r="O333" s="9">
        <v>0</v>
      </c>
      <c r="P333" s="9">
        <v>0</v>
      </c>
      <c r="Q333" s="9">
        <v>0</v>
      </c>
      <c r="R333" s="9">
        <v>81.4</v>
      </c>
      <c r="S333" s="9">
        <v>48.8</v>
      </c>
      <c r="T333" s="9">
        <v>10.2</v>
      </c>
      <c r="U333" s="9">
        <v>0</v>
      </c>
      <c r="V333" s="9">
        <v>0</v>
      </c>
      <c r="W333" s="9">
        <v>0</v>
      </c>
      <c r="X333" s="9">
        <v>0</v>
      </c>
      <c r="Y333" s="58">
        <v>985.9999999999999</v>
      </c>
      <c r="Z333" s="7">
        <v>20541.666666666664</v>
      </c>
      <c r="AC333" s="92" t="e">
        <f>#REF!-Y333</f>
        <v>#REF!</v>
      </c>
      <c r="AD333" s="261"/>
      <c r="AE333" s="10" t="s">
        <v>11</v>
      </c>
      <c r="AF333" s="8">
        <v>4</v>
      </c>
      <c r="AG333" s="100">
        <v>20541.666666666664</v>
      </c>
      <c r="AH333" s="100">
        <v>146.4139941690962</v>
      </c>
    </row>
    <row r="334" spans="1:34" ht="17.25" customHeight="1">
      <c r="A334" s="30" t="s">
        <v>163</v>
      </c>
      <c r="B334" s="65" t="s">
        <v>13</v>
      </c>
      <c r="C334" s="8">
        <v>18</v>
      </c>
      <c r="D334" s="9">
        <v>2834.2</v>
      </c>
      <c r="E334" s="9">
        <v>0</v>
      </c>
      <c r="F334" s="9">
        <v>585.6</v>
      </c>
      <c r="G334" s="9">
        <v>25.3</v>
      </c>
      <c r="H334" s="9">
        <v>542.5</v>
      </c>
      <c r="I334" s="9">
        <v>1528.8</v>
      </c>
      <c r="J334" s="9">
        <v>0</v>
      </c>
      <c r="K334" s="9">
        <v>0</v>
      </c>
      <c r="L334" s="9">
        <v>0</v>
      </c>
      <c r="M334" s="9">
        <v>91</v>
      </c>
      <c r="N334" s="9">
        <v>0</v>
      </c>
      <c r="O334" s="9">
        <v>0</v>
      </c>
      <c r="P334" s="9">
        <v>0</v>
      </c>
      <c r="Q334" s="9">
        <v>0</v>
      </c>
      <c r="R334" s="9">
        <v>489.1</v>
      </c>
      <c r="S334" s="9">
        <v>507.7</v>
      </c>
      <c r="T334" s="9">
        <v>14.2</v>
      </c>
      <c r="U334" s="9">
        <v>0</v>
      </c>
      <c r="V334" s="9">
        <v>0</v>
      </c>
      <c r="W334" s="9">
        <v>0</v>
      </c>
      <c r="X334" s="9">
        <v>0</v>
      </c>
      <c r="Y334" s="58">
        <v>6618.4</v>
      </c>
      <c r="Z334" s="7">
        <v>30640.740740740737</v>
      </c>
      <c r="AC334" s="92" t="e">
        <f>#REF!-Y334</f>
        <v>#REF!</v>
      </c>
      <c r="AD334" s="261"/>
      <c r="AE334" s="10" t="s">
        <v>13</v>
      </c>
      <c r="AF334" s="8">
        <v>18</v>
      </c>
      <c r="AG334" s="100">
        <v>30640.740740740737</v>
      </c>
      <c r="AH334" s="100">
        <v>90.99569543433775</v>
      </c>
    </row>
    <row r="335" spans="1:34" ht="15">
      <c r="A335" s="30" t="s">
        <v>163</v>
      </c>
      <c r="B335" s="62" t="s">
        <v>8</v>
      </c>
      <c r="C335" s="8"/>
      <c r="D335" s="9"/>
      <c r="E335" s="9"/>
      <c r="F335" s="9"/>
      <c r="G335" s="9"/>
      <c r="H335" s="9"/>
      <c r="I335" s="9"/>
      <c r="J335" s="9"/>
      <c r="K335" s="9"/>
      <c r="L335" s="9"/>
      <c r="M335" s="9"/>
      <c r="N335" s="9"/>
      <c r="O335" s="9"/>
      <c r="P335" s="9"/>
      <c r="Q335" s="9"/>
      <c r="R335" s="9"/>
      <c r="S335" s="9"/>
      <c r="T335" s="9"/>
      <c r="U335" s="9"/>
      <c r="V335" s="9"/>
      <c r="W335" s="9"/>
      <c r="X335" s="9"/>
      <c r="Y335" s="58">
        <v>0</v>
      </c>
      <c r="Z335" s="7">
        <v>0</v>
      </c>
      <c r="AC335" s="92" t="e">
        <f>#REF!-Y335</f>
        <v>#REF!</v>
      </c>
      <c r="AD335" s="261"/>
      <c r="AE335" s="102" t="s">
        <v>8</v>
      </c>
      <c r="AF335" s="8"/>
      <c r="AG335" s="100">
        <v>0</v>
      </c>
      <c r="AH335" s="100">
        <v>0</v>
      </c>
    </row>
    <row r="336" spans="1:34" ht="15">
      <c r="A336" s="30" t="s">
        <v>163</v>
      </c>
      <c r="B336" s="63" t="s">
        <v>12</v>
      </c>
      <c r="C336" s="8">
        <v>18</v>
      </c>
      <c r="D336" s="9">
        <v>2302.3</v>
      </c>
      <c r="E336" s="9">
        <v>0</v>
      </c>
      <c r="F336" s="9">
        <v>475.8</v>
      </c>
      <c r="G336" s="9">
        <v>11.7</v>
      </c>
      <c r="H336" s="9">
        <v>439.2</v>
      </c>
      <c r="I336" s="9">
        <v>337.1</v>
      </c>
      <c r="J336" s="9">
        <v>0</v>
      </c>
      <c r="K336" s="9">
        <v>0</v>
      </c>
      <c r="L336" s="9">
        <v>0</v>
      </c>
      <c r="M336" s="9">
        <v>76.6</v>
      </c>
      <c r="N336" s="9">
        <v>0</v>
      </c>
      <c r="O336" s="9">
        <v>0</v>
      </c>
      <c r="P336" s="9">
        <v>0</v>
      </c>
      <c r="Q336" s="9">
        <v>0</v>
      </c>
      <c r="R336" s="9">
        <v>452.5</v>
      </c>
      <c r="S336" s="9">
        <v>507.7</v>
      </c>
      <c r="T336" s="9">
        <v>14.2</v>
      </c>
      <c r="U336" s="9">
        <v>0</v>
      </c>
      <c r="V336" s="9">
        <v>0</v>
      </c>
      <c r="W336" s="9">
        <v>0</v>
      </c>
      <c r="X336" s="9">
        <v>0</v>
      </c>
      <c r="Y336" s="58">
        <v>4617.099999999999</v>
      </c>
      <c r="Z336" s="7">
        <v>21375.46296296296</v>
      </c>
      <c r="AC336" s="92" t="e">
        <f>#REF!-Y336</f>
        <v>#REF!</v>
      </c>
      <c r="AD336" s="261"/>
      <c r="AE336" s="103" t="s">
        <v>12</v>
      </c>
      <c r="AF336" s="8">
        <v>18</v>
      </c>
      <c r="AG336" s="100">
        <v>21375.46296296296</v>
      </c>
      <c r="AH336" s="100">
        <v>55.770316639881855</v>
      </c>
    </row>
    <row r="337" spans="1:34" ht="15.75" thickBot="1">
      <c r="A337" s="30" t="s">
        <v>163</v>
      </c>
      <c r="B337" s="64" t="s">
        <v>41</v>
      </c>
      <c r="C337" s="8">
        <v>7</v>
      </c>
      <c r="D337" s="9">
        <v>296</v>
      </c>
      <c r="E337" s="9">
        <v>0</v>
      </c>
      <c r="F337" s="9">
        <v>0</v>
      </c>
      <c r="G337" s="9">
        <v>0</v>
      </c>
      <c r="H337" s="9">
        <v>413.2</v>
      </c>
      <c r="I337" s="9">
        <v>147.7</v>
      </c>
      <c r="J337" s="9">
        <v>0</v>
      </c>
      <c r="K337" s="9">
        <v>0</v>
      </c>
      <c r="L337" s="9">
        <v>0</v>
      </c>
      <c r="M337" s="9">
        <v>24.2</v>
      </c>
      <c r="N337" s="9">
        <v>6.5</v>
      </c>
      <c r="O337" s="9">
        <v>0.6</v>
      </c>
      <c r="P337" s="9">
        <v>0</v>
      </c>
      <c r="Q337" s="9">
        <v>0</v>
      </c>
      <c r="R337" s="9">
        <v>77.4</v>
      </c>
      <c r="S337" s="9">
        <v>0</v>
      </c>
      <c r="T337" s="9">
        <v>6.5</v>
      </c>
      <c r="U337" s="9">
        <v>0</v>
      </c>
      <c r="V337" s="9">
        <v>0</v>
      </c>
      <c r="W337" s="9">
        <v>9.2</v>
      </c>
      <c r="X337" s="9">
        <v>0</v>
      </c>
      <c r="Y337" s="58">
        <v>981.3000000000002</v>
      </c>
      <c r="Z337" s="7">
        <v>11682.142857142859</v>
      </c>
      <c r="AC337" s="92" t="e">
        <f>#REF!-Y337</f>
        <v>#REF!</v>
      </c>
      <c r="AD337" s="263"/>
      <c r="AE337" s="246" t="s">
        <v>41</v>
      </c>
      <c r="AF337" s="50">
        <v>7</v>
      </c>
      <c r="AG337" s="248">
        <v>11682.142857142859</v>
      </c>
      <c r="AH337" s="248">
        <v>189.49324324324323</v>
      </c>
    </row>
    <row r="338" spans="1:34" ht="38.25" thickBot="1">
      <c r="A338" s="30" t="s">
        <v>164</v>
      </c>
      <c r="B338" s="17" t="s">
        <v>7</v>
      </c>
      <c r="C338" s="51">
        <v>111</v>
      </c>
      <c r="D338" s="53">
        <v>11084.4</v>
      </c>
      <c r="E338" s="53">
        <v>275.4</v>
      </c>
      <c r="F338" s="53">
        <v>2886.4</v>
      </c>
      <c r="G338" s="53">
        <v>223.6</v>
      </c>
      <c r="H338" s="53">
        <v>5121.700000000001</v>
      </c>
      <c r="I338" s="53">
        <v>3608.7</v>
      </c>
      <c r="J338" s="53">
        <v>0</v>
      </c>
      <c r="K338" s="53">
        <v>0</v>
      </c>
      <c r="L338" s="53">
        <v>349.9</v>
      </c>
      <c r="M338" s="53">
        <v>1828.1999999999998</v>
      </c>
      <c r="N338" s="53">
        <v>192.39999999999998</v>
      </c>
      <c r="O338" s="53">
        <v>154.3</v>
      </c>
      <c r="P338" s="53">
        <v>73.7</v>
      </c>
      <c r="Q338" s="53">
        <v>0</v>
      </c>
      <c r="R338" s="53">
        <v>1702.2</v>
      </c>
      <c r="S338" s="53">
        <v>1725.7</v>
      </c>
      <c r="T338" s="53">
        <v>177.6</v>
      </c>
      <c r="U338" s="53">
        <v>0</v>
      </c>
      <c r="V338" s="53">
        <v>0</v>
      </c>
      <c r="W338" s="53">
        <v>9.3</v>
      </c>
      <c r="X338" s="53">
        <v>17.9</v>
      </c>
      <c r="Y338" s="53">
        <v>29431.399999999994</v>
      </c>
      <c r="Z338" s="54">
        <v>22095.645645645644</v>
      </c>
      <c r="AC338" s="92" t="e">
        <f>#REF!-Y338</f>
        <v>#REF!</v>
      </c>
      <c r="AD338" s="236" t="s">
        <v>164</v>
      </c>
      <c r="AE338" s="237" t="s">
        <v>7</v>
      </c>
      <c r="AF338" s="112">
        <v>111</v>
      </c>
      <c r="AG338" s="238">
        <v>22095.645645645644</v>
      </c>
      <c r="AH338" s="238">
        <v>94.33167334271592</v>
      </c>
    </row>
    <row r="339" spans="1:34" ht="30">
      <c r="A339" s="30" t="s">
        <v>164</v>
      </c>
      <c r="B339" s="57" t="s">
        <v>14</v>
      </c>
      <c r="C339" s="8"/>
      <c r="D339" s="9"/>
      <c r="E339" s="9"/>
      <c r="F339" s="9"/>
      <c r="G339" s="9"/>
      <c r="H339" s="9"/>
      <c r="I339" s="9"/>
      <c r="J339" s="9"/>
      <c r="K339" s="9"/>
      <c r="L339" s="9"/>
      <c r="M339" s="9"/>
      <c r="N339" s="9"/>
      <c r="O339" s="9"/>
      <c r="P339" s="9"/>
      <c r="Q339" s="9"/>
      <c r="R339" s="9"/>
      <c r="S339" s="9"/>
      <c r="T339" s="9"/>
      <c r="U339" s="9"/>
      <c r="V339" s="9"/>
      <c r="W339" s="9"/>
      <c r="X339" s="9"/>
      <c r="Y339" s="58"/>
      <c r="Z339" s="7">
        <v>0</v>
      </c>
      <c r="AC339" s="92" t="e">
        <f>#REF!-Y339</f>
        <v>#REF!</v>
      </c>
      <c r="AD339" s="262"/>
      <c r="AE339" s="245" t="s">
        <v>14</v>
      </c>
      <c r="AF339" s="118"/>
      <c r="AG339" s="249"/>
      <c r="AH339" s="250">
        <v>0</v>
      </c>
    </row>
    <row r="340" spans="1:34" ht="29.25" customHeight="1">
      <c r="A340" s="30" t="s">
        <v>164</v>
      </c>
      <c r="B340" s="60" t="s">
        <v>3</v>
      </c>
      <c r="C340" s="8">
        <v>3</v>
      </c>
      <c r="D340" s="9">
        <v>555.3</v>
      </c>
      <c r="E340" s="9">
        <v>22.6</v>
      </c>
      <c r="F340" s="9">
        <v>249.1</v>
      </c>
      <c r="G340" s="9">
        <v>0</v>
      </c>
      <c r="H340" s="9">
        <v>165.7</v>
      </c>
      <c r="I340" s="9">
        <v>369.5</v>
      </c>
      <c r="J340" s="9">
        <v>0</v>
      </c>
      <c r="K340" s="9">
        <v>0</v>
      </c>
      <c r="L340" s="9">
        <v>0</v>
      </c>
      <c r="M340" s="9">
        <v>135.9</v>
      </c>
      <c r="N340" s="9">
        <v>12.4</v>
      </c>
      <c r="O340" s="9">
        <v>0</v>
      </c>
      <c r="P340" s="9">
        <v>0</v>
      </c>
      <c r="Q340" s="9">
        <v>0</v>
      </c>
      <c r="R340" s="9">
        <v>92.3</v>
      </c>
      <c r="S340" s="9">
        <v>100.9</v>
      </c>
      <c r="T340" s="9">
        <v>0</v>
      </c>
      <c r="U340" s="9">
        <v>0</v>
      </c>
      <c r="V340" s="9">
        <v>0</v>
      </c>
      <c r="W340" s="9">
        <v>0</v>
      </c>
      <c r="X340" s="9">
        <v>0</v>
      </c>
      <c r="Y340" s="58">
        <v>1703.7000000000003</v>
      </c>
      <c r="Z340" s="7">
        <v>47325.00000000001</v>
      </c>
      <c r="AC340" s="92" t="e">
        <f>#REF!-Y340</f>
        <v>#REF!</v>
      </c>
      <c r="AD340" s="261"/>
      <c r="AE340" s="99" t="s">
        <v>3</v>
      </c>
      <c r="AF340" s="8">
        <v>3</v>
      </c>
      <c r="AG340" s="100">
        <v>47325.00000000001</v>
      </c>
      <c r="AH340" s="100">
        <v>114.5506933189267</v>
      </c>
    </row>
    <row r="341" spans="1:34" ht="30" customHeight="1">
      <c r="A341" s="30" t="s">
        <v>164</v>
      </c>
      <c r="B341" s="60" t="s">
        <v>2</v>
      </c>
      <c r="C341" s="8">
        <v>10</v>
      </c>
      <c r="D341" s="9">
        <v>1162.6</v>
      </c>
      <c r="E341" s="9">
        <v>76.6</v>
      </c>
      <c r="F341" s="9">
        <v>544.1</v>
      </c>
      <c r="G341" s="9">
        <v>72.3</v>
      </c>
      <c r="H341" s="9">
        <v>344.7</v>
      </c>
      <c r="I341" s="9">
        <v>772.8</v>
      </c>
      <c r="J341" s="9">
        <v>0</v>
      </c>
      <c r="K341" s="9">
        <v>0</v>
      </c>
      <c r="L341" s="9">
        <v>0</v>
      </c>
      <c r="M341" s="9">
        <v>302.1</v>
      </c>
      <c r="N341" s="9">
        <v>28.9</v>
      </c>
      <c r="O341" s="9">
        <v>0</v>
      </c>
      <c r="P341" s="9">
        <v>0</v>
      </c>
      <c r="Q341" s="9">
        <v>0</v>
      </c>
      <c r="R341" s="9">
        <v>211.5</v>
      </c>
      <c r="S341" s="9">
        <v>216.3</v>
      </c>
      <c r="T341" s="9">
        <v>0</v>
      </c>
      <c r="U341" s="9">
        <v>0</v>
      </c>
      <c r="V341" s="9">
        <v>0</v>
      </c>
      <c r="W341" s="9">
        <v>0</v>
      </c>
      <c r="X341" s="9">
        <v>0</v>
      </c>
      <c r="Y341" s="58">
        <v>3731.8999999999996</v>
      </c>
      <c r="Z341" s="7">
        <v>31099.16666666666</v>
      </c>
      <c r="AC341" s="92" t="e">
        <f>#REF!-Y341</f>
        <v>#REF!</v>
      </c>
      <c r="AD341" s="261"/>
      <c r="AE341" s="99" t="s">
        <v>2</v>
      </c>
      <c r="AF341" s="8">
        <v>10</v>
      </c>
      <c r="AG341" s="100">
        <v>31099.16666666666</v>
      </c>
      <c r="AH341" s="100">
        <v>114.72561500086013</v>
      </c>
    </row>
    <row r="342" spans="1:34" ht="27" customHeight="1">
      <c r="A342" s="30" t="s">
        <v>164</v>
      </c>
      <c r="B342" s="60" t="s">
        <v>19</v>
      </c>
      <c r="C342" s="8">
        <v>0</v>
      </c>
      <c r="D342" s="9">
        <v>0</v>
      </c>
      <c r="E342" s="9">
        <v>0</v>
      </c>
      <c r="F342" s="9">
        <v>0</v>
      </c>
      <c r="G342" s="9">
        <v>0</v>
      </c>
      <c r="H342" s="9">
        <v>0</v>
      </c>
      <c r="I342" s="9">
        <v>0</v>
      </c>
      <c r="J342" s="9">
        <v>0</v>
      </c>
      <c r="K342" s="9">
        <v>0</v>
      </c>
      <c r="L342" s="9">
        <v>0</v>
      </c>
      <c r="M342" s="9">
        <v>0</v>
      </c>
      <c r="N342" s="9">
        <v>0</v>
      </c>
      <c r="O342" s="9">
        <v>0</v>
      </c>
      <c r="P342" s="9">
        <v>0</v>
      </c>
      <c r="Q342" s="9">
        <v>0</v>
      </c>
      <c r="R342" s="9">
        <v>0</v>
      </c>
      <c r="S342" s="9">
        <v>0</v>
      </c>
      <c r="T342" s="9">
        <v>0</v>
      </c>
      <c r="U342" s="9">
        <v>0</v>
      </c>
      <c r="V342" s="9">
        <v>0</v>
      </c>
      <c r="W342" s="9">
        <v>0</v>
      </c>
      <c r="X342" s="9">
        <v>0</v>
      </c>
      <c r="Y342" s="58">
        <v>0</v>
      </c>
      <c r="Z342" s="7">
        <v>0</v>
      </c>
      <c r="AC342" s="92" t="e">
        <f>#REF!-Y342</f>
        <v>#REF!</v>
      </c>
      <c r="AD342" s="261"/>
      <c r="AE342" s="99" t="s">
        <v>19</v>
      </c>
      <c r="AF342" s="8">
        <v>0</v>
      </c>
      <c r="AG342" s="100">
        <v>0</v>
      </c>
      <c r="AH342" s="100">
        <v>0</v>
      </c>
    </row>
    <row r="343" spans="1:34" ht="30">
      <c r="A343" s="30" t="s">
        <v>164</v>
      </c>
      <c r="B343" s="61" t="s">
        <v>42</v>
      </c>
      <c r="C343" s="8">
        <v>22</v>
      </c>
      <c r="D343" s="9">
        <v>1455.5</v>
      </c>
      <c r="E343" s="9">
        <v>77.5</v>
      </c>
      <c r="F343" s="9">
        <v>453.2</v>
      </c>
      <c r="G343" s="9">
        <v>58.4</v>
      </c>
      <c r="H343" s="9">
        <v>409.3</v>
      </c>
      <c r="I343" s="9">
        <v>1045.4</v>
      </c>
      <c r="J343" s="9">
        <v>0</v>
      </c>
      <c r="K343" s="9">
        <v>0</v>
      </c>
      <c r="L343" s="9">
        <v>296.2</v>
      </c>
      <c r="M343" s="9">
        <v>324.4</v>
      </c>
      <c r="N343" s="9">
        <v>40.9</v>
      </c>
      <c r="O343" s="9">
        <v>0</v>
      </c>
      <c r="P343" s="9">
        <v>0</v>
      </c>
      <c r="Q343" s="9">
        <v>0</v>
      </c>
      <c r="R343" s="9">
        <v>289.7</v>
      </c>
      <c r="S343" s="9">
        <v>298.7</v>
      </c>
      <c r="T343" s="9">
        <v>31.7</v>
      </c>
      <c r="U343" s="9">
        <v>0</v>
      </c>
      <c r="V343" s="9">
        <v>0</v>
      </c>
      <c r="W343" s="9">
        <v>0</v>
      </c>
      <c r="X343" s="9">
        <v>17.9</v>
      </c>
      <c r="Y343" s="58">
        <v>4798.799999999998</v>
      </c>
      <c r="Z343" s="7">
        <v>18177.272727272717</v>
      </c>
      <c r="AC343" s="92" t="e">
        <f>#REF!-Y343</f>
        <v>#REF!</v>
      </c>
      <c r="AD343" s="261"/>
      <c r="AE343" s="101" t="s">
        <v>42</v>
      </c>
      <c r="AF343" s="8">
        <v>22</v>
      </c>
      <c r="AG343" s="100">
        <v>18177.272727272717</v>
      </c>
      <c r="AH343" s="100">
        <v>120.46719340432841</v>
      </c>
    </row>
    <row r="344" spans="1:34" ht="31.5" customHeight="1">
      <c r="A344" s="30" t="s">
        <v>164</v>
      </c>
      <c r="B344" s="60" t="s">
        <v>43</v>
      </c>
      <c r="C344" s="8">
        <v>25</v>
      </c>
      <c r="D344" s="9">
        <v>1606.9</v>
      </c>
      <c r="E344" s="9">
        <v>86.2</v>
      </c>
      <c r="F344" s="9">
        <v>377.5</v>
      </c>
      <c r="G344" s="9">
        <v>68.3</v>
      </c>
      <c r="H344" s="9">
        <v>402.5</v>
      </c>
      <c r="I344" s="9">
        <v>1209.2</v>
      </c>
      <c r="J344" s="9">
        <v>0</v>
      </c>
      <c r="K344" s="9">
        <v>0</v>
      </c>
      <c r="L344" s="9">
        <v>53.7</v>
      </c>
      <c r="M344" s="9">
        <v>300.7</v>
      </c>
      <c r="N344" s="9">
        <v>31.3</v>
      </c>
      <c r="O344" s="9">
        <v>0</v>
      </c>
      <c r="P344" s="9">
        <v>0</v>
      </c>
      <c r="Q344" s="9">
        <v>0</v>
      </c>
      <c r="R344" s="9">
        <v>276.8</v>
      </c>
      <c r="S344" s="9">
        <v>273.1</v>
      </c>
      <c r="T344" s="9">
        <v>25.5</v>
      </c>
      <c r="U344" s="9">
        <v>0</v>
      </c>
      <c r="V344" s="9">
        <v>0</v>
      </c>
      <c r="W344" s="9">
        <v>0</v>
      </c>
      <c r="X344" s="9">
        <v>0</v>
      </c>
      <c r="Y344" s="58">
        <v>4711.700000000001</v>
      </c>
      <c r="Z344" s="7">
        <v>15705.666666666668</v>
      </c>
      <c r="AC344" s="92" t="e">
        <f>#REF!-Y344</f>
        <v>#REF!</v>
      </c>
      <c r="AD344" s="261"/>
      <c r="AE344" s="99" t="s">
        <v>43</v>
      </c>
      <c r="AF344" s="8">
        <v>25</v>
      </c>
      <c r="AG344" s="100">
        <v>15705.666666666668</v>
      </c>
      <c r="AH344" s="100">
        <v>117.29416889663327</v>
      </c>
    </row>
    <row r="345" spans="1:34" ht="24" customHeight="1">
      <c r="A345" s="30" t="s">
        <v>164</v>
      </c>
      <c r="B345" s="62" t="s">
        <v>8</v>
      </c>
      <c r="C345" s="8"/>
      <c r="D345" s="9"/>
      <c r="E345" s="9"/>
      <c r="F345" s="9"/>
      <c r="G345" s="9"/>
      <c r="H345" s="9"/>
      <c r="I345" s="9"/>
      <c r="J345" s="9"/>
      <c r="K345" s="9"/>
      <c r="L345" s="9"/>
      <c r="M345" s="9"/>
      <c r="N345" s="9"/>
      <c r="O345" s="9"/>
      <c r="P345" s="9"/>
      <c r="Q345" s="9"/>
      <c r="R345" s="9"/>
      <c r="S345" s="9"/>
      <c r="T345" s="9"/>
      <c r="U345" s="9"/>
      <c r="V345" s="9"/>
      <c r="W345" s="9"/>
      <c r="X345" s="9"/>
      <c r="Y345" s="58">
        <v>0</v>
      </c>
      <c r="Z345" s="7">
        <v>0</v>
      </c>
      <c r="AC345" s="92" t="e">
        <f>#REF!-Y345</f>
        <v>#REF!</v>
      </c>
      <c r="AD345" s="261"/>
      <c r="AE345" s="102" t="s">
        <v>8</v>
      </c>
      <c r="AF345" s="8"/>
      <c r="AG345" s="100">
        <v>0</v>
      </c>
      <c r="AH345" s="100">
        <v>0</v>
      </c>
    </row>
    <row r="346" spans="1:34" ht="21" customHeight="1">
      <c r="A346" s="30" t="s">
        <v>164</v>
      </c>
      <c r="B346" s="63" t="s">
        <v>9</v>
      </c>
      <c r="C346" s="8">
        <v>16</v>
      </c>
      <c r="D346" s="9">
        <v>1074.1</v>
      </c>
      <c r="E346" s="9">
        <v>52.5</v>
      </c>
      <c r="F346" s="9">
        <v>168.8</v>
      </c>
      <c r="G346" s="9">
        <v>0</v>
      </c>
      <c r="H346" s="9">
        <v>257.7</v>
      </c>
      <c r="I346" s="9">
        <v>806.9</v>
      </c>
      <c r="J346" s="9">
        <v>0</v>
      </c>
      <c r="K346" s="9">
        <v>0</v>
      </c>
      <c r="L346" s="9">
        <v>0</v>
      </c>
      <c r="M346" s="9">
        <v>167.3</v>
      </c>
      <c r="N346" s="9">
        <v>26.1</v>
      </c>
      <c r="O346" s="9">
        <v>0</v>
      </c>
      <c r="P346" s="9">
        <v>0</v>
      </c>
      <c r="Q346" s="9">
        <v>0</v>
      </c>
      <c r="R346" s="9">
        <v>163.5</v>
      </c>
      <c r="S346" s="9">
        <v>165.5</v>
      </c>
      <c r="T346" s="9">
        <v>22.3</v>
      </c>
      <c r="U346" s="9">
        <v>0</v>
      </c>
      <c r="V346" s="9">
        <v>0</v>
      </c>
      <c r="W346" s="9">
        <v>0</v>
      </c>
      <c r="X346" s="9">
        <v>0</v>
      </c>
      <c r="Y346" s="58">
        <v>2904.7000000000003</v>
      </c>
      <c r="Z346" s="7">
        <v>15128.645833333336</v>
      </c>
      <c r="AC346" s="92" t="e">
        <f>#REF!-Y346</f>
        <v>#REF!</v>
      </c>
      <c r="AD346" s="261"/>
      <c r="AE346" s="103" t="s">
        <v>9</v>
      </c>
      <c r="AF346" s="8">
        <v>16</v>
      </c>
      <c r="AG346" s="100">
        <v>15128.645833333336</v>
      </c>
      <c r="AH346" s="100">
        <v>114.52378735685691</v>
      </c>
    </row>
    <row r="347" spans="1:34" ht="30.75" customHeight="1">
      <c r="A347" s="30" t="s">
        <v>164</v>
      </c>
      <c r="B347" s="64" t="s">
        <v>44</v>
      </c>
      <c r="C347" s="8">
        <v>5</v>
      </c>
      <c r="D347" s="9">
        <v>221.9</v>
      </c>
      <c r="E347" s="9">
        <v>12.5</v>
      </c>
      <c r="F347" s="9">
        <v>36.7</v>
      </c>
      <c r="G347" s="9">
        <v>0</v>
      </c>
      <c r="H347" s="9">
        <v>49</v>
      </c>
      <c r="I347" s="9">
        <v>158</v>
      </c>
      <c r="J347" s="9">
        <v>0</v>
      </c>
      <c r="K347" s="9">
        <v>0</v>
      </c>
      <c r="L347" s="9">
        <v>0</v>
      </c>
      <c r="M347" s="9">
        <v>40.8</v>
      </c>
      <c r="N347" s="9">
        <v>2.8</v>
      </c>
      <c r="O347" s="9">
        <v>1.5</v>
      </c>
      <c r="P347" s="9">
        <v>0</v>
      </c>
      <c r="Q347" s="9">
        <v>0</v>
      </c>
      <c r="R347" s="9">
        <v>31.2</v>
      </c>
      <c r="S347" s="9">
        <v>32.4</v>
      </c>
      <c r="T347" s="9">
        <v>12.1</v>
      </c>
      <c r="U347" s="9">
        <v>0</v>
      </c>
      <c r="V347" s="9">
        <v>0</v>
      </c>
      <c r="W347" s="9">
        <v>0</v>
      </c>
      <c r="X347" s="9">
        <v>0</v>
      </c>
      <c r="Y347" s="58">
        <v>598.9</v>
      </c>
      <c r="Z347" s="7">
        <v>9981.666666666668</v>
      </c>
      <c r="AC347" s="92" t="e">
        <f>#REF!-Y347</f>
        <v>#REF!</v>
      </c>
      <c r="AD347" s="261"/>
      <c r="AE347" s="104" t="s">
        <v>44</v>
      </c>
      <c r="AF347" s="8">
        <v>5</v>
      </c>
      <c r="AG347" s="100">
        <v>9981.666666666668</v>
      </c>
      <c r="AH347" s="100">
        <v>107.88643533123027</v>
      </c>
    </row>
    <row r="348" spans="1:34" ht="24" customHeight="1">
      <c r="A348" s="30" t="s">
        <v>164</v>
      </c>
      <c r="B348" s="62" t="s">
        <v>8</v>
      </c>
      <c r="C348" s="8"/>
      <c r="D348" s="9"/>
      <c r="E348" s="9"/>
      <c r="F348" s="9"/>
      <c r="G348" s="9"/>
      <c r="H348" s="9"/>
      <c r="I348" s="9"/>
      <c r="J348" s="9"/>
      <c r="K348" s="9"/>
      <c r="L348" s="9"/>
      <c r="M348" s="9"/>
      <c r="N348" s="9"/>
      <c r="O348" s="9"/>
      <c r="P348" s="9"/>
      <c r="Q348" s="9"/>
      <c r="R348" s="9"/>
      <c r="S348" s="9"/>
      <c r="T348" s="9"/>
      <c r="U348" s="9"/>
      <c r="V348" s="9"/>
      <c r="W348" s="9"/>
      <c r="X348" s="9"/>
      <c r="Y348" s="58">
        <v>0</v>
      </c>
      <c r="Z348" s="7">
        <v>0</v>
      </c>
      <c r="AC348" s="92" t="e">
        <f>#REF!-Y348</f>
        <v>#REF!</v>
      </c>
      <c r="AD348" s="261"/>
      <c r="AE348" s="102" t="s">
        <v>8</v>
      </c>
      <c r="AF348" s="8"/>
      <c r="AG348" s="100">
        <v>0</v>
      </c>
      <c r="AH348" s="100">
        <v>0</v>
      </c>
    </row>
    <row r="349" spans="1:34" ht="16.5" customHeight="1">
      <c r="A349" s="30" t="s">
        <v>164</v>
      </c>
      <c r="B349" s="63" t="s">
        <v>10</v>
      </c>
      <c r="C349" s="8">
        <v>5</v>
      </c>
      <c r="D349" s="9">
        <v>221.9</v>
      </c>
      <c r="E349" s="9">
        <v>12.5</v>
      </c>
      <c r="F349" s="9">
        <v>36.7</v>
      </c>
      <c r="G349" s="9">
        <v>0</v>
      </c>
      <c r="H349" s="9">
        <v>49</v>
      </c>
      <c r="I349" s="9">
        <v>158</v>
      </c>
      <c r="J349" s="9">
        <v>0</v>
      </c>
      <c r="K349" s="9">
        <v>0</v>
      </c>
      <c r="L349" s="9">
        <v>0</v>
      </c>
      <c r="M349" s="9">
        <v>40.8</v>
      </c>
      <c r="N349" s="9">
        <v>2.8</v>
      </c>
      <c r="O349" s="9">
        <v>1.5</v>
      </c>
      <c r="P349" s="9">
        <v>0</v>
      </c>
      <c r="Q349" s="9">
        <v>0</v>
      </c>
      <c r="R349" s="9">
        <v>31.2</v>
      </c>
      <c r="S349" s="9">
        <v>32.4</v>
      </c>
      <c r="T349" s="9">
        <v>12.1</v>
      </c>
      <c r="U349" s="9">
        <v>0</v>
      </c>
      <c r="V349" s="9">
        <v>0</v>
      </c>
      <c r="W349" s="9">
        <v>0</v>
      </c>
      <c r="X349" s="9">
        <v>0</v>
      </c>
      <c r="Y349" s="58">
        <v>598.9</v>
      </c>
      <c r="Z349" s="7">
        <v>9981.666666666668</v>
      </c>
      <c r="AC349" s="92" t="e">
        <f>#REF!-Y349</f>
        <v>#REF!</v>
      </c>
      <c r="AD349" s="261"/>
      <c r="AE349" s="103" t="s">
        <v>10</v>
      </c>
      <c r="AF349" s="8">
        <v>5</v>
      </c>
      <c r="AG349" s="100">
        <v>9981.666666666668</v>
      </c>
      <c r="AH349" s="100">
        <v>107.88643533123027</v>
      </c>
    </row>
    <row r="350" spans="1:34" ht="28.5" customHeight="1">
      <c r="A350" s="30" t="s">
        <v>164</v>
      </c>
      <c r="B350" s="65" t="s">
        <v>11</v>
      </c>
      <c r="C350" s="8">
        <v>5</v>
      </c>
      <c r="D350" s="9">
        <v>306.1</v>
      </c>
      <c r="E350" s="9">
        <v>0</v>
      </c>
      <c r="F350" s="9">
        <v>94</v>
      </c>
      <c r="G350" s="9">
        <v>0</v>
      </c>
      <c r="H350" s="9">
        <v>207.2</v>
      </c>
      <c r="I350" s="9">
        <v>53.8</v>
      </c>
      <c r="J350" s="9">
        <v>0</v>
      </c>
      <c r="K350" s="9">
        <v>0</v>
      </c>
      <c r="L350" s="9">
        <v>0</v>
      </c>
      <c r="M350" s="9">
        <v>28.9</v>
      </c>
      <c r="N350" s="9">
        <v>8.6</v>
      </c>
      <c r="O350" s="9">
        <v>0</v>
      </c>
      <c r="P350" s="9">
        <v>0</v>
      </c>
      <c r="Q350" s="9">
        <v>0</v>
      </c>
      <c r="R350" s="9">
        <v>42.5</v>
      </c>
      <c r="S350" s="9">
        <v>46.2</v>
      </c>
      <c r="T350" s="9">
        <v>3</v>
      </c>
      <c r="U350" s="9">
        <v>0</v>
      </c>
      <c r="V350" s="9">
        <v>0</v>
      </c>
      <c r="W350" s="9">
        <v>0</v>
      </c>
      <c r="X350" s="9">
        <v>0</v>
      </c>
      <c r="Y350" s="58">
        <v>790.3</v>
      </c>
      <c r="Z350" s="7">
        <v>13171.666666666666</v>
      </c>
      <c r="AC350" s="92" t="e">
        <f>#REF!-Y350</f>
        <v>#REF!</v>
      </c>
      <c r="AD350" s="261"/>
      <c r="AE350" s="10" t="s">
        <v>11</v>
      </c>
      <c r="AF350" s="8">
        <v>5</v>
      </c>
      <c r="AG350" s="100">
        <v>13171.666666666666</v>
      </c>
      <c r="AH350" s="100">
        <v>100.35935968637699</v>
      </c>
    </row>
    <row r="351" spans="1:34" ht="24" customHeight="1">
      <c r="A351" s="30" t="s">
        <v>164</v>
      </c>
      <c r="B351" s="65" t="s">
        <v>13</v>
      </c>
      <c r="C351" s="8">
        <v>34</v>
      </c>
      <c r="D351" s="9">
        <v>5515.7</v>
      </c>
      <c r="E351" s="9">
        <v>0</v>
      </c>
      <c r="F351" s="9">
        <v>1131.8</v>
      </c>
      <c r="G351" s="9">
        <v>24.6</v>
      </c>
      <c r="H351" s="9">
        <v>3314.7</v>
      </c>
      <c r="I351" s="9">
        <v>0</v>
      </c>
      <c r="J351" s="9">
        <v>0</v>
      </c>
      <c r="K351" s="9">
        <v>0</v>
      </c>
      <c r="L351" s="9">
        <v>0</v>
      </c>
      <c r="M351" s="9">
        <v>651.9</v>
      </c>
      <c r="N351" s="9">
        <v>58</v>
      </c>
      <c r="O351" s="9">
        <v>0</v>
      </c>
      <c r="P351" s="9">
        <v>0</v>
      </c>
      <c r="Q351" s="9">
        <v>0</v>
      </c>
      <c r="R351" s="9">
        <v>702.8</v>
      </c>
      <c r="S351" s="9">
        <v>701.9</v>
      </c>
      <c r="T351" s="9">
        <v>105.3</v>
      </c>
      <c r="U351" s="9">
        <v>0</v>
      </c>
      <c r="V351" s="9">
        <v>0</v>
      </c>
      <c r="W351" s="9">
        <v>5.8</v>
      </c>
      <c r="X351" s="9">
        <v>0</v>
      </c>
      <c r="Y351" s="58">
        <v>12212.499999999996</v>
      </c>
      <c r="Z351" s="7">
        <v>29932.598039215678</v>
      </c>
      <c r="AC351" s="92" t="e">
        <f>#REF!-Y351</f>
        <v>#REF!</v>
      </c>
      <c r="AD351" s="261"/>
      <c r="AE351" s="10" t="s">
        <v>13</v>
      </c>
      <c r="AF351" s="8">
        <v>34</v>
      </c>
      <c r="AG351" s="100">
        <v>29932.598039215678</v>
      </c>
      <c r="AH351" s="100">
        <v>72.82121942817776</v>
      </c>
    </row>
    <row r="352" spans="1:34" ht="24" customHeight="1">
      <c r="A352" s="30" t="s">
        <v>164</v>
      </c>
      <c r="B352" s="62" t="s">
        <v>8</v>
      </c>
      <c r="C352" s="8"/>
      <c r="D352" s="9"/>
      <c r="E352" s="9"/>
      <c r="F352" s="9"/>
      <c r="G352" s="9"/>
      <c r="H352" s="9"/>
      <c r="I352" s="9"/>
      <c r="J352" s="9"/>
      <c r="K352" s="9"/>
      <c r="L352" s="9"/>
      <c r="M352" s="9"/>
      <c r="N352" s="9"/>
      <c r="O352" s="9"/>
      <c r="P352" s="9"/>
      <c r="Q352" s="9"/>
      <c r="R352" s="9"/>
      <c r="S352" s="9"/>
      <c r="T352" s="9"/>
      <c r="U352" s="9"/>
      <c r="V352" s="9"/>
      <c r="W352" s="9"/>
      <c r="X352" s="9"/>
      <c r="Y352" s="58">
        <v>0</v>
      </c>
      <c r="Z352" s="7">
        <v>0</v>
      </c>
      <c r="AC352" s="92" t="e">
        <f>#REF!-Y352</f>
        <v>#REF!</v>
      </c>
      <c r="AD352" s="261"/>
      <c r="AE352" s="102" t="s">
        <v>8</v>
      </c>
      <c r="AF352" s="8"/>
      <c r="AG352" s="100">
        <v>0</v>
      </c>
      <c r="AH352" s="100">
        <v>0</v>
      </c>
    </row>
    <row r="353" spans="1:34" ht="21.75" customHeight="1">
      <c r="A353" s="30" t="s">
        <v>164</v>
      </c>
      <c r="B353" s="63" t="s">
        <v>12</v>
      </c>
      <c r="C353" s="8">
        <v>32</v>
      </c>
      <c r="D353" s="9">
        <v>5322.2</v>
      </c>
      <c r="E353" s="9">
        <v>0</v>
      </c>
      <c r="F353" s="9">
        <v>1098.5</v>
      </c>
      <c r="G353" s="9">
        <v>24.6</v>
      </c>
      <c r="H353" s="9">
        <v>3225</v>
      </c>
      <c r="I353" s="9">
        <v>0</v>
      </c>
      <c r="J353" s="9">
        <v>0</v>
      </c>
      <c r="K353" s="9">
        <v>0</v>
      </c>
      <c r="L353" s="9">
        <v>0</v>
      </c>
      <c r="M353" s="9">
        <v>630.7</v>
      </c>
      <c r="N353" s="9">
        <v>50.8</v>
      </c>
      <c r="O353" s="9">
        <v>0</v>
      </c>
      <c r="P353" s="9">
        <v>0</v>
      </c>
      <c r="Q353" s="9">
        <v>0</v>
      </c>
      <c r="R353" s="9">
        <v>673</v>
      </c>
      <c r="S353" s="9">
        <v>682.2</v>
      </c>
      <c r="T353" s="9">
        <v>101.8</v>
      </c>
      <c r="U353" s="9">
        <v>0</v>
      </c>
      <c r="V353" s="9">
        <v>0</v>
      </c>
      <c r="W353" s="9">
        <v>5.8</v>
      </c>
      <c r="X353" s="9">
        <v>0</v>
      </c>
      <c r="Y353" s="58">
        <v>11814.599999999999</v>
      </c>
      <c r="Z353" s="7">
        <v>30767.187499999996</v>
      </c>
      <c r="AC353" s="92" t="e">
        <f>#REF!-Y353</f>
        <v>#REF!</v>
      </c>
      <c r="AD353" s="261"/>
      <c r="AE353" s="103" t="s">
        <v>12</v>
      </c>
      <c r="AF353" s="8">
        <v>32</v>
      </c>
      <c r="AG353" s="100">
        <v>30767.187499999996</v>
      </c>
      <c r="AH353" s="100">
        <v>73.41325015970838</v>
      </c>
    </row>
    <row r="354" spans="1:34" ht="22.5" customHeight="1" thickBot="1">
      <c r="A354" s="30" t="s">
        <v>164</v>
      </c>
      <c r="B354" s="64" t="s">
        <v>41</v>
      </c>
      <c r="C354" s="8">
        <v>7</v>
      </c>
      <c r="D354" s="9">
        <v>260.4</v>
      </c>
      <c r="E354" s="9">
        <v>0</v>
      </c>
      <c r="F354" s="9">
        <v>0</v>
      </c>
      <c r="G354" s="9">
        <v>0</v>
      </c>
      <c r="H354" s="9">
        <v>228.6</v>
      </c>
      <c r="I354" s="9">
        <v>0</v>
      </c>
      <c r="J354" s="9">
        <v>0</v>
      </c>
      <c r="K354" s="9">
        <v>0</v>
      </c>
      <c r="L354" s="9">
        <v>0</v>
      </c>
      <c r="M354" s="9">
        <v>43.5</v>
      </c>
      <c r="N354" s="9">
        <v>9.5</v>
      </c>
      <c r="O354" s="9">
        <v>152.8</v>
      </c>
      <c r="P354" s="9">
        <v>73.7</v>
      </c>
      <c r="Q354" s="9">
        <v>0</v>
      </c>
      <c r="R354" s="9">
        <v>55.4</v>
      </c>
      <c r="S354" s="9">
        <v>56.2</v>
      </c>
      <c r="T354" s="9">
        <v>0</v>
      </c>
      <c r="U354" s="9">
        <v>0</v>
      </c>
      <c r="V354" s="9">
        <v>0</v>
      </c>
      <c r="W354" s="9">
        <v>3.5</v>
      </c>
      <c r="X354" s="9">
        <v>0</v>
      </c>
      <c r="Y354" s="58">
        <v>883.6</v>
      </c>
      <c r="Z354" s="7">
        <v>10519.047619047618</v>
      </c>
      <c r="AC354" s="92" t="e">
        <f>#REF!-Y354</f>
        <v>#REF!</v>
      </c>
      <c r="AD354" s="263"/>
      <c r="AE354" s="246" t="s">
        <v>41</v>
      </c>
      <c r="AF354" s="50">
        <v>7</v>
      </c>
      <c r="AG354" s="248">
        <v>10519.047619047618</v>
      </c>
      <c r="AH354" s="248">
        <v>109.37019969278035</v>
      </c>
    </row>
    <row r="355" spans="1:34" ht="38.25" thickBot="1">
      <c r="A355" s="30" t="s">
        <v>165</v>
      </c>
      <c r="B355" s="17" t="s">
        <v>7</v>
      </c>
      <c r="C355" s="51">
        <v>97</v>
      </c>
      <c r="D355" s="53">
        <v>9951.9</v>
      </c>
      <c r="E355" s="53">
        <v>220.20000000000002</v>
      </c>
      <c r="F355" s="53">
        <v>2700.7</v>
      </c>
      <c r="G355" s="53">
        <v>170.5</v>
      </c>
      <c r="H355" s="53">
        <v>1140.4</v>
      </c>
      <c r="I355" s="53">
        <v>7037.400000000001</v>
      </c>
      <c r="J355" s="53">
        <v>0</v>
      </c>
      <c r="K355" s="53">
        <v>0</v>
      </c>
      <c r="L355" s="53">
        <v>19</v>
      </c>
      <c r="M355" s="53">
        <v>1300</v>
      </c>
      <c r="N355" s="53">
        <v>203.2</v>
      </c>
      <c r="O355" s="53">
        <v>56.3</v>
      </c>
      <c r="P355" s="53">
        <v>17.5</v>
      </c>
      <c r="Q355" s="53">
        <v>0</v>
      </c>
      <c r="R355" s="53">
        <v>1636.3</v>
      </c>
      <c r="S355" s="53">
        <v>1449.4</v>
      </c>
      <c r="T355" s="53">
        <v>332.29999999999995</v>
      </c>
      <c r="U355" s="53">
        <v>0</v>
      </c>
      <c r="V355" s="53">
        <v>0</v>
      </c>
      <c r="W355" s="53">
        <v>3.5</v>
      </c>
      <c r="X355" s="53">
        <v>12.8</v>
      </c>
      <c r="Y355" s="53">
        <v>26251.4</v>
      </c>
      <c r="Z355" s="54"/>
      <c r="AC355" s="92" t="e">
        <f>#REF!-Y355</f>
        <v>#REF!</v>
      </c>
      <c r="AD355" s="236" t="s">
        <v>165</v>
      </c>
      <c r="AE355" s="237" t="s">
        <v>7</v>
      </c>
      <c r="AF355" s="112">
        <v>97</v>
      </c>
      <c r="AG355" s="238">
        <v>22552.749140893473</v>
      </c>
      <c r="AH355" s="238">
        <v>96.73730644399564</v>
      </c>
    </row>
    <row r="356" spans="1:34" ht="15">
      <c r="A356" s="30" t="s">
        <v>165</v>
      </c>
      <c r="B356" s="57" t="s">
        <v>14</v>
      </c>
      <c r="C356" s="8"/>
      <c r="D356" s="9"/>
      <c r="E356" s="9"/>
      <c r="F356" s="9"/>
      <c r="G356" s="9"/>
      <c r="H356" s="9"/>
      <c r="I356" s="9"/>
      <c r="J356" s="9"/>
      <c r="K356" s="9"/>
      <c r="L356" s="9"/>
      <c r="M356" s="9"/>
      <c r="N356" s="9"/>
      <c r="O356" s="9"/>
      <c r="P356" s="9"/>
      <c r="Q356" s="9"/>
      <c r="R356" s="9"/>
      <c r="S356" s="9"/>
      <c r="T356" s="9"/>
      <c r="U356" s="9"/>
      <c r="V356" s="9"/>
      <c r="W356" s="9"/>
      <c r="X356" s="9"/>
      <c r="Y356" s="58"/>
      <c r="Z356" s="7"/>
      <c r="AC356" s="92" t="e">
        <f>#REF!-Y356</f>
        <v>#REF!</v>
      </c>
      <c r="AD356" s="262"/>
      <c r="AE356" s="245" t="s">
        <v>14</v>
      </c>
      <c r="AF356" s="118"/>
      <c r="AG356" s="249"/>
      <c r="AH356" s="250">
        <v>0</v>
      </c>
    </row>
    <row r="357" spans="1:34" ht="31.5" customHeight="1">
      <c r="A357" s="30" t="s">
        <v>165</v>
      </c>
      <c r="B357" s="60" t="s">
        <v>3</v>
      </c>
      <c r="C357" s="8">
        <v>2</v>
      </c>
      <c r="D357" s="9">
        <v>414.8</v>
      </c>
      <c r="E357" s="9">
        <v>15.4</v>
      </c>
      <c r="F357" s="9">
        <v>193.1</v>
      </c>
      <c r="G357" s="9">
        <v>0</v>
      </c>
      <c r="H357" s="9">
        <v>0</v>
      </c>
      <c r="I357" s="9">
        <v>464.7</v>
      </c>
      <c r="J357" s="9">
        <v>0</v>
      </c>
      <c r="K357" s="9">
        <v>0</v>
      </c>
      <c r="L357" s="9">
        <v>0</v>
      </c>
      <c r="M357" s="9">
        <v>63.3</v>
      </c>
      <c r="N357" s="9">
        <v>0</v>
      </c>
      <c r="O357" s="9">
        <v>0</v>
      </c>
      <c r="P357" s="9">
        <v>0</v>
      </c>
      <c r="Q357" s="9">
        <v>0</v>
      </c>
      <c r="R357" s="9">
        <v>73.2</v>
      </c>
      <c r="S357" s="9">
        <v>75</v>
      </c>
      <c r="T357" s="9">
        <v>0</v>
      </c>
      <c r="U357" s="9">
        <v>0</v>
      </c>
      <c r="V357" s="9">
        <v>0</v>
      </c>
      <c r="W357" s="9">
        <v>0</v>
      </c>
      <c r="X357" s="9">
        <v>0</v>
      </c>
      <c r="Y357" s="58">
        <v>1299.5</v>
      </c>
      <c r="Z357" s="7">
        <v>54145.833333333336</v>
      </c>
      <c r="AC357" s="92" t="e">
        <f>#REF!-Y357</f>
        <v>#REF!</v>
      </c>
      <c r="AD357" s="261"/>
      <c r="AE357" s="99" t="s">
        <v>3</v>
      </c>
      <c r="AF357" s="8">
        <v>2</v>
      </c>
      <c r="AG357" s="100">
        <v>54145.833333333336</v>
      </c>
      <c r="AH357" s="100">
        <v>130.1108968177435</v>
      </c>
    </row>
    <row r="358" spans="1:34" ht="28.5" customHeight="1">
      <c r="A358" s="30" t="s">
        <v>165</v>
      </c>
      <c r="B358" s="60" t="s">
        <v>2</v>
      </c>
      <c r="C358" s="8">
        <v>10</v>
      </c>
      <c r="D358" s="9">
        <v>1053.3</v>
      </c>
      <c r="E358" s="9">
        <v>60</v>
      </c>
      <c r="F358" s="9">
        <v>505.4</v>
      </c>
      <c r="G358" s="9">
        <v>57.9</v>
      </c>
      <c r="H358" s="9">
        <v>60.1</v>
      </c>
      <c r="I358" s="9">
        <v>1030.1</v>
      </c>
      <c r="J358" s="9">
        <v>0</v>
      </c>
      <c r="K358" s="9">
        <v>0</v>
      </c>
      <c r="L358" s="9">
        <v>0</v>
      </c>
      <c r="M358" s="9">
        <v>218.4</v>
      </c>
      <c r="N358" s="9">
        <v>22.9</v>
      </c>
      <c r="O358" s="9">
        <v>0</v>
      </c>
      <c r="P358" s="9">
        <v>0</v>
      </c>
      <c r="Q358" s="9">
        <v>0</v>
      </c>
      <c r="R358" s="9">
        <v>209.8</v>
      </c>
      <c r="S358" s="9">
        <v>213.8</v>
      </c>
      <c r="T358" s="9">
        <v>0</v>
      </c>
      <c r="U358" s="9">
        <v>0</v>
      </c>
      <c r="V358" s="9">
        <v>0</v>
      </c>
      <c r="W358" s="9">
        <v>0</v>
      </c>
      <c r="X358" s="9">
        <v>0</v>
      </c>
      <c r="Y358" s="58">
        <v>3431.7000000000003</v>
      </c>
      <c r="Z358" s="7">
        <v>28597.5</v>
      </c>
      <c r="AC358" s="92" t="e">
        <f>#REF!-Y358</f>
        <v>#REF!</v>
      </c>
      <c r="AD358" s="261"/>
      <c r="AE358" s="99" t="s">
        <v>2</v>
      </c>
      <c r="AF358" s="8">
        <v>10</v>
      </c>
      <c r="AG358" s="100">
        <v>28597.5</v>
      </c>
      <c r="AH358" s="100">
        <v>123.80138611981391</v>
      </c>
    </row>
    <row r="359" spans="1:34" ht="28.5" customHeight="1">
      <c r="A359" s="30" t="s">
        <v>165</v>
      </c>
      <c r="B359" s="60" t="s">
        <v>19</v>
      </c>
      <c r="C359" s="8">
        <v>0</v>
      </c>
      <c r="D359" s="9">
        <v>0</v>
      </c>
      <c r="E359" s="9">
        <v>0</v>
      </c>
      <c r="F359" s="9">
        <v>0</v>
      </c>
      <c r="G359" s="9">
        <v>0</v>
      </c>
      <c r="H359" s="9">
        <v>0</v>
      </c>
      <c r="I359" s="9">
        <v>0</v>
      </c>
      <c r="J359" s="9">
        <v>0</v>
      </c>
      <c r="K359" s="9">
        <v>0</v>
      </c>
      <c r="L359" s="9">
        <v>0</v>
      </c>
      <c r="M359" s="9">
        <v>0</v>
      </c>
      <c r="N359" s="9">
        <v>0</v>
      </c>
      <c r="O359" s="9">
        <v>0</v>
      </c>
      <c r="P359" s="9">
        <v>0</v>
      </c>
      <c r="Q359" s="9">
        <v>0</v>
      </c>
      <c r="R359" s="9">
        <v>0</v>
      </c>
      <c r="S359" s="9">
        <v>0</v>
      </c>
      <c r="T359" s="9">
        <v>0</v>
      </c>
      <c r="U359" s="9">
        <v>0</v>
      </c>
      <c r="V359" s="9">
        <v>0</v>
      </c>
      <c r="W359" s="9">
        <v>0</v>
      </c>
      <c r="X359" s="9">
        <v>0</v>
      </c>
      <c r="Y359" s="58">
        <v>0</v>
      </c>
      <c r="Z359" s="7">
        <v>0</v>
      </c>
      <c r="AC359" s="92" t="e">
        <f>#REF!-Y359</f>
        <v>#REF!</v>
      </c>
      <c r="AD359" s="261"/>
      <c r="AE359" s="99" t="s">
        <v>19</v>
      </c>
      <c r="AF359" s="8">
        <v>0</v>
      </c>
      <c r="AG359" s="100">
        <v>0</v>
      </c>
      <c r="AH359" s="100">
        <v>0</v>
      </c>
    </row>
    <row r="360" spans="1:34" ht="28.5">
      <c r="A360" s="30" t="s">
        <v>165</v>
      </c>
      <c r="B360" s="61" t="s">
        <v>42</v>
      </c>
      <c r="C360" s="8">
        <v>20</v>
      </c>
      <c r="D360" s="9">
        <v>1319.7</v>
      </c>
      <c r="E360" s="9">
        <v>74.4</v>
      </c>
      <c r="F360" s="9">
        <v>431.3</v>
      </c>
      <c r="G360" s="9">
        <v>79.8</v>
      </c>
      <c r="H360" s="9">
        <v>0</v>
      </c>
      <c r="I360" s="9">
        <v>1439.3</v>
      </c>
      <c r="J360" s="9">
        <v>0</v>
      </c>
      <c r="K360" s="9">
        <v>0</v>
      </c>
      <c r="L360" s="9">
        <v>0</v>
      </c>
      <c r="M360" s="9">
        <v>277.7</v>
      </c>
      <c r="N360" s="9">
        <v>39.8</v>
      </c>
      <c r="O360" s="9">
        <v>0</v>
      </c>
      <c r="P360" s="9">
        <v>0</v>
      </c>
      <c r="Q360" s="9">
        <v>0</v>
      </c>
      <c r="R360" s="9">
        <v>260.5</v>
      </c>
      <c r="S360" s="9">
        <v>235.8</v>
      </c>
      <c r="T360" s="9">
        <v>126.5</v>
      </c>
      <c r="U360" s="9">
        <v>0</v>
      </c>
      <c r="V360" s="9">
        <v>0</v>
      </c>
      <c r="W360" s="9">
        <v>0</v>
      </c>
      <c r="X360" s="9">
        <v>0.6</v>
      </c>
      <c r="Y360" s="58">
        <v>4285.400000000001</v>
      </c>
      <c r="Z360" s="7">
        <v>17855.833333333336</v>
      </c>
      <c r="AC360" s="92" t="e">
        <f>#REF!-Y360</f>
        <v>#REF!</v>
      </c>
      <c r="AD360" s="261"/>
      <c r="AE360" s="101" t="s">
        <v>42</v>
      </c>
      <c r="AF360" s="8">
        <v>20</v>
      </c>
      <c r="AG360" s="100">
        <v>17855.833333333336</v>
      </c>
      <c r="AH360" s="100">
        <v>126.93036296127906</v>
      </c>
    </row>
    <row r="361" spans="1:34" ht="31.5" customHeight="1">
      <c r="A361" s="30" t="s">
        <v>165</v>
      </c>
      <c r="B361" s="60" t="s">
        <v>43</v>
      </c>
      <c r="C361" s="8">
        <v>19</v>
      </c>
      <c r="D361" s="9">
        <v>1179.2</v>
      </c>
      <c r="E361" s="9">
        <v>58.3</v>
      </c>
      <c r="F361" s="9">
        <v>281.8</v>
      </c>
      <c r="G361" s="9">
        <v>32.8</v>
      </c>
      <c r="H361" s="9">
        <v>0</v>
      </c>
      <c r="I361" s="9">
        <v>1191.6</v>
      </c>
      <c r="J361" s="9">
        <v>0</v>
      </c>
      <c r="K361" s="9">
        <v>0</v>
      </c>
      <c r="L361" s="9">
        <v>0</v>
      </c>
      <c r="M361" s="9">
        <v>154.2</v>
      </c>
      <c r="N361" s="9">
        <v>30.5</v>
      </c>
      <c r="O361" s="9">
        <v>0</v>
      </c>
      <c r="P361" s="9">
        <v>0</v>
      </c>
      <c r="Q361" s="9">
        <v>0</v>
      </c>
      <c r="R361" s="9">
        <v>243.7</v>
      </c>
      <c r="S361" s="9">
        <v>215.3</v>
      </c>
      <c r="T361" s="9">
        <v>96.7</v>
      </c>
      <c r="U361" s="9">
        <v>0</v>
      </c>
      <c r="V361" s="9">
        <v>0</v>
      </c>
      <c r="W361" s="9">
        <v>0</v>
      </c>
      <c r="X361" s="9">
        <v>0</v>
      </c>
      <c r="Y361" s="58">
        <v>3484.0999999999995</v>
      </c>
      <c r="Z361" s="7">
        <v>15281.14035087719</v>
      </c>
      <c r="AC361" s="92" t="e">
        <f>#REF!-Y361</f>
        <v>#REF!</v>
      </c>
      <c r="AD361" s="261"/>
      <c r="AE361" s="99" t="s">
        <v>43</v>
      </c>
      <c r="AF361" s="8">
        <v>19</v>
      </c>
      <c r="AG361" s="100">
        <v>15281.14035087719</v>
      </c>
      <c r="AH361" s="100">
        <v>119.3097014925373</v>
      </c>
    </row>
    <row r="362" spans="1:34" ht="15">
      <c r="A362" s="30" t="s">
        <v>165</v>
      </c>
      <c r="B362" s="62" t="s">
        <v>8</v>
      </c>
      <c r="C362" s="8"/>
      <c r="D362" s="9"/>
      <c r="E362" s="9"/>
      <c r="F362" s="9"/>
      <c r="G362" s="9"/>
      <c r="H362" s="9"/>
      <c r="I362" s="9"/>
      <c r="J362" s="9"/>
      <c r="K362" s="9"/>
      <c r="L362" s="9"/>
      <c r="M362" s="9"/>
      <c r="N362" s="9"/>
      <c r="O362" s="9"/>
      <c r="P362" s="9"/>
      <c r="Q362" s="9"/>
      <c r="R362" s="9"/>
      <c r="S362" s="9"/>
      <c r="T362" s="9"/>
      <c r="U362" s="9"/>
      <c r="V362" s="9"/>
      <c r="W362" s="9"/>
      <c r="X362" s="9"/>
      <c r="Y362" s="58">
        <v>0</v>
      </c>
      <c r="Z362" s="7"/>
      <c r="AC362" s="92" t="e">
        <f>#REF!-Y362</f>
        <v>#REF!</v>
      </c>
      <c r="AD362" s="261"/>
      <c r="AE362" s="102" t="s">
        <v>8</v>
      </c>
      <c r="AF362" s="8"/>
      <c r="AG362" s="100">
        <v>0</v>
      </c>
      <c r="AH362" s="100">
        <v>0</v>
      </c>
    </row>
    <row r="363" spans="1:34" ht="15">
      <c r="A363" s="30" t="s">
        <v>165</v>
      </c>
      <c r="B363" s="63" t="s">
        <v>9</v>
      </c>
      <c r="C363" s="8">
        <v>15</v>
      </c>
      <c r="D363" s="9">
        <v>905.4</v>
      </c>
      <c r="E363" s="9">
        <v>44.6</v>
      </c>
      <c r="F363" s="9">
        <v>216.3</v>
      </c>
      <c r="G363" s="9">
        <v>0</v>
      </c>
      <c r="H363" s="9">
        <v>0</v>
      </c>
      <c r="I363" s="9">
        <v>951</v>
      </c>
      <c r="J363" s="9">
        <v>0</v>
      </c>
      <c r="K363" s="9">
        <v>0</v>
      </c>
      <c r="L363" s="9">
        <v>0</v>
      </c>
      <c r="M363" s="9">
        <v>103.4</v>
      </c>
      <c r="N363" s="9">
        <v>15.7</v>
      </c>
      <c r="O363" s="9">
        <v>0</v>
      </c>
      <c r="P363" s="9">
        <v>0</v>
      </c>
      <c r="Q363" s="9">
        <v>0</v>
      </c>
      <c r="R363" s="9">
        <v>183.6</v>
      </c>
      <c r="S363" s="9">
        <v>156.3</v>
      </c>
      <c r="T363" s="9">
        <v>86.8</v>
      </c>
      <c r="U363" s="9">
        <v>0</v>
      </c>
      <c r="V363" s="9">
        <v>0</v>
      </c>
      <c r="W363" s="9">
        <v>0</v>
      </c>
      <c r="X363" s="9">
        <v>0</v>
      </c>
      <c r="Y363" s="58">
        <v>2663.1000000000004</v>
      </c>
      <c r="Z363" s="7">
        <v>14795.000000000002</v>
      </c>
      <c r="AC363" s="92" t="e">
        <f>#REF!-Y363</f>
        <v>#REF!</v>
      </c>
      <c r="AD363" s="261"/>
      <c r="AE363" s="103" t="s">
        <v>9</v>
      </c>
      <c r="AF363" s="8">
        <v>15</v>
      </c>
      <c r="AG363" s="100">
        <v>14795.000000000002</v>
      </c>
      <c r="AH363" s="100">
        <v>122.29953611663353</v>
      </c>
    </row>
    <row r="364" spans="1:34" ht="30" customHeight="1">
      <c r="A364" s="30" t="s">
        <v>165</v>
      </c>
      <c r="B364" s="64" t="s">
        <v>44</v>
      </c>
      <c r="C364" s="8">
        <v>4</v>
      </c>
      <c r="D364" s="9">
        <v>214.7</v>
      </c>
      <c r="E364" s="9">
        <v>12.1</v>
      </c>
      <c r="F364" s="9">
        <v>26.5</v>
      </c>
      <c r="G364" s="9">
        <v>0</v>
      </c>
      <c r="H364" s="9">
        <v>0</v>
      </c>
      <c r="I364" s="9">
        <v>224.1</v>
      </c>
      <c r="J364" s="9">
        <v>0</v>
      </c>
      <c r="K364" s="9">
        <v>0</v>
      </c>
      <c r="L364" s="9">
        <v>0</v>
      </c>
      <c r="M364" s="9">
        <v>31.7</v>
      </c>
      <c r="N364" s="9">
        <v>1.2</v>
      </c>
      <c r="O364" s="9">
        <v>4.6</v>
      </c>
      <c r="P364" s="9">
        <v>0</v>
      </c>
      <c r="Q364" s="9">
        <v>0</v>
      </c>
      <c r="R364" s="9">
        <v>47.4</v>
      </c>
      <c r="S364" s="9">
        <v>29.1</v>
      </c>
      <c r="T364" s="9">
        <v>15.2</v>
      </c>
      <c r="U364" s="9">
        <v>0</v>
      </c>
      <c r="V364" s="9">
        <v>0</v>
      </c>
      <c r="W364" s="9">
        <v>0</v>
      </c>
      <c r="X364" s="9">
        <v>0</v>
      </c>
      <c r="Y364" s="58">
        <v>606.6</v>
      </c>
      <c r="Z364" s="7">
        <v>12637.500000000002</v>
      </c>
      <c r="AC364" s="92" t="e">
        <f>#REF!-Y364</f>
        <v>#REF!</v>
      </c>
      <c r="AD364" s="261"/>
      <c r="AE364" s="104" t="s">
        <v>44</v>
      </c>
      <c r="AF364" s="8">
        <v>4</v>
      </c>
      <c r="AG364" s="100">
        <v>12637.500000000002</v>
      </c>
      <c r="AH364" s="100">
        <v>117.93199813693526</v>
      </c>
    </row>
    <row r="365" spans="1:34" ht="15">
      <c r="A365" s="30" t="s">
        <v>165</v>
      </c>
      <c r="B365" s="62" t="s">
        <v>8</v>
      </c>
      <c r="C365" s="8"/>
      <c r="D365" s="9"/>
      <c r="E365" s="9"/>
      <c r="F365" s="9"/>
      <c r="G365" s="9"/>
      <c r="H365" s="9"/>
      <c r="I365" s="9"/>
      <c r="J365" s="9"/>
      <c r="K365" s="9"/>
      <c r="L365" s="9"/>
      <c r="M365" s="9"/>
      <c r="N365" s="9"/>
      <c r="O365" s="9"/>
      <c r="P365" s="9"/>
      <c r="Q365" s="9"/>
      <c r="R365" s="9"/>
      <c r="S365" s="9"/>
      <c r="T365" s="9"/>
      <c r="U365" s="9"/>
      <c r="V365" s="9"/>
      <c r="W365" s="9"/>
      <c r="X365" s="9"/>
      <c r="Y365" s="58">
        <v>0</v>
      </c>
      <c r="Z365" s="7"/>
      <c r="AC365" s="92" t="e">
        <f>#REF!-Y365</f>
        <v>#REF!</v>
      </c>
      <c r="AD365" s="261"/>
      <c r="AE365" s="102" t="s">
        <v>8</v>
      </c>
      <c r="AF365" s="8"/>
      <c r="AG365" s="100">
        <v>0</v>
      </c>
      <c r="AH365" s="100">
        <v>0</v>
      </c>
    </row>
    <row r="366" spans="1:34" ht="15">
      <c r="A366" s="30" t="s">
        <v>165</v>
      </c>
      <c r="B366" s="63" t="s">
        <v>10</v>
      </c>
      <c r="C366" s="8">
        <v>4</v>
      </c>
      <c r="D366" s="9">
        <v>214.7</v>
      </c>
      <c r="E366" s="9">
        <v>12.1</v>
      </c>
      <c r="F366" s="9">
        <v>26.5</v>
      </c>
      <c r="G366" s="9">
        <v>0</v>
      </c>
      <c r="H366" s="9">
        <v>0</v>
      </c>
      <c r="I366" s="9">
        <v>224.1</v>
      </c>
      <c r="J366" s="9">
        <v>0</v>
      </c>
      <c r="K366" s="9">
        <v>0</v>
      </c>
      <c r="L366" s="9">
        <v>0</v>
      </c>
      <c r="M366" s="9">
        <v>31.7</v>
      </c>
      <c r="N366" s="9">
        <v>1.2</v>
      </c>
      <c r="O366" s="9">
        <v>4.6</v>
      </c>
      <c r="P366" s="9">
        <v>0</v>
      </c>
      <c r="Q366" s="9">
        <v>0</v>
      </c>
      <c r="R366" s="9">
        <v>47.4</v>
      </c>
      <c r="S366" s="9">
        <v>29.1</v>
      </c>
      <c r="T366" s="9">
        <v>15.2</v>
      </c>
      <c r="U366" s="9">
        <v>0</v>
      </c>
      <c r="V366" s="9">
        <v>0</v>
      </c>
      <c r="W366" s="9">
        <v>0</v>
      </c>
      <c r="X366" s="9">
        <v>0</v>
      </c>
      <c r="Y366" s="58">
        <v>606.6</v>
      </c>
      <c r="Z366" s="7">
        <v>12637.500000000002</v>
      </c>
      <c r="AC366" s="92" t="e">
        <f>#REF!-Y366</f>
        <v>#REF!</v>
      </c>
      <c r="AD366" s="261"/>
      <c r="AE366" s="103" t="s">
        <v>10</v>
      </c>
      <c r="AF366" s="8">
        <v>4</v>
      </c>
      <c r="AG366" s="100">
        <v>12637.500000000002</v>
      </c>
      <c r="AH366" s="100">
        <v>117.93199813693526</v>
      </c>
    </row>
    <row r="367" spans="1:34" ht="28.5">
      <c r="A367" s="30" t="s">
        <v>165</v>
      </c>
      <c r="B367" s="65" t="s">
        <v>11</v>
      </c>
      <c r="C367" s="8">
        <v>7</v>
      </c>
      <c r="D367" s="9">
        <v>357.2</v>
      </c>
      <c r="E367" s="9">
        <v>0</v>
      </c>
      <c r="F367" s="9">
        <v>35.2</v>
      </c>
      <c r="G367" s="9">
        <v>0</v>
      </c>
      <c r="H367" s="9">
        <v>441.1</v>
      </c>
      <c r="I367" s="9">
        <v>13.7</v>
      </c>
      <c r="J367" s="9">
        <v>0</v>
      </c>
      <c r="K367" s="9">
        <v>0</v>
      </c>
      <c r="L367" s="9">
        <v>19</v>
      </c>
      <c r="M367" s="9">
        <v>36.3</v>
      </c>
      <c r="N367" s="9">
        <v>4.8</v>
      </c>
      <c r="O367" s="9">
        <v>4.8</v>
      </c>
      <c r="P367" s="9">
        <v>0</v>
      </c>
      <c r="Q367" s="9">
        <v>0</v>
      </c>
      <c r="R367" s="9">
        <v>78.7</v>
      </c>
      <c r="S367" s="9">
        <v>55.2</v>
      </c>
      <c r="T367" s="9">
        <v>-0.9</v>
      </c>
      <c r="U367" s="9">
        <v>0</v>
      </c>
      <c r="V367" s="9">
        <v>0</v>
      </c>
      <c r="W367" s="9">
        <v>0</v>
      </c>
      <c r="X367" s="9">
        <v>11.4</v>
      </c>
      <c r="Y367" s="58">
        <v>1056.5</v>
      </c>
      <c r="Z367" s="7">
        <v>12577.38095238095</v>
      </c>
      <c r="AC367" s="92" t="e">
        <f>#REF!-Y367</f>
        <v>#REF!</v>
      </c>
      <c r="AD367" s="261"/>
      <c r="AE367" s="10" t="s">
        <v>11</v>
      </c>
      <c r="AF367" s="8">
        <v>7</v>
      </c>
      <c r="AG367" s="100">
        <v>12577.38095238095</v>
      </c>
      <c r="AH367" s="100">
        <v>142.77715565509519</v>
      </c>
    </row>
    <row r="368" spans="1:34" ht="22.5" customHeight="1">
      <c r="A368" s="30" t="s">
        <v>165</v>
      </c>
      <c r="B368" s="65" t="s">
        <v>13</v>
      </c>
      <c r="C368" s="8">
        <v>27</v>
      </c>
      <c r="D368" s="9">
        <v>4963.9</v>
      </c>
      <c r="E368" s="9">
        <v>0</v>
      </c>
      <c r="F368" s="9">
        <v>1227.4</v>
      </c>
      <c r="G368" s="9">
        <v>0</v>
      </c>
      <c r="H368" s="9">
        <v>0</v>
      </c>
      <c r="I368" s="9">
        <v>2641.8</v>
      </c>
      <c r="J368" s="9">
        <v>0</v>
      </c>
      <c r="K368" s="9">
        <v>0</v>
      </c>
      <c r="L368" s="9">
        <v>0</v>
      </c>
      <c r="M368" s="9">
        <v>455</v>
      </c>
      <c r="N368" s="9">
        <v>91.1</v>
      </c>
      <c r="O368" s="9">
        <v>0</v>
      </c>
      <c r="P368" s="9">
        <v>0</v>
      </c>
      <c r="Q368" s="9">
        <v>0</v>
      </c>
      <c r="R368" s="9">
        <v>650.7</v>
      </c>
      <c r="S368" s="9">
        <v>625.2</v>
      </c>
      <c r="T368" s="9">
        <v>94.8</v>
      </c>
      <c r="U368" s="9">
        <v>0</v>
      </c>
      <c r="V368" s="9">
        <v>0</v>
      </c>
      <c r="W368" s="9">
        <v>0</v>
      </c>
      <c r="X368" s="9">
        <v>0.8</v>
      </c>
      <c r="Y368" s="58">
        <v>10750.699999999999</v>
      </c>
      <c r="Z368" s="7">
        <v>33181.172839506165</v>
      </c>
      <c r="AC368" s="92" t="e">
        <f>#REF!-Y368</f>
        <v>#REF!</v>
      </c>
      <c r="AD368" s="261"/>
      <c r="AE368" s="10" t="s">
        <v>13</v>
      </c>
      <c r="AF368" s="8">
        <v>27</v>
      </c>
      <c r="AG368" s="100">
        <v>33181.172839506165</v>
      </c>
      <c r="AH368" s="100">
        <v>65.81518564032314</v>
      </c>
    </row>
    <row r="369" spans="1:34" ht="15">
      <c r="A369" s="30" t="s">
        <v>165</v>
      </c>
      <c r="B369" s="62" t="s">
        <v>8</v>
      </c>
      <c r="C369" s="8"/>
      <c r="D369" s="9"/>
      <c r="E369" s="9"/>
      <c r="F369" s="9"/>
      <c r="G369" s="9"/>
      <c r="H369" s="9"/>
      <c r="I369" s="9"/>
      <c r="J369" s="9"/>
      <c r="K369" s="9"/>
      <c r="L369" s="9"/>
      <c r="M369" s="9"/>
      <c r="N369" s="9"/>
      <c r="O369" s="9"/>
      <c r="P369" s="9"/>
      <c r="Q369" s="9"/>
      <c r="R369" s="9"/>
      <c r="S369" s="9"/>
      <c r="T369" s="9"/>
      <c r="U369" s="9"/>
      <c r="V369" s="9"/>
      <c r="W369" s="9"/>
      <c r="X369" s="9"/>
      <c r="Y369" s="58">
        <v>0</v>
      </c>
      <c r="Z369" s="7"/>
      <c r="AC369" s="92" t="e">
        <f>#REF!-Y369</f>
        <v>#REF!</v>
      </c>
      <c r="AD369" s="261"/>
      <c r="AE369" s="102" t="s">
        <v>8</v>
      </c>
      <c r="AF369" s="8"/>
      <c r="AG369" s="100">
        <v>0</v>
      </c>
      <c r="AH369" s="100">
        <v>0</v>
      </c>
    </row>
    <row r="370" spans="1:34" ht="15">
      <c r="A370" s="30" t="s">
        <v>165</v>
      </c>
      <c r="B370" s="63" t="s">
        <v>12</v>
      </c>
      <c r="C370" s="8">
        <v>27</v>
      </c>
      <c r="D370" s="9">
        <v>4963.9</v>
      </c>
      <c r="E370" s="9">
        <v>0</v>
      </c>
      <c r="F370" s="9">
        <v>1227.4</v>
      </c>
      <c r="G370" s="9">
        <v>0</v>
      </c>
      <c r="H370" s="9">
        <v>0</v>
      </c>
      <c r="I370" s="9">
        <v>2641.8</v>
      </c>
      <c r="J370" s="9">
        <v>0</v>
      </c>
      <c r="K370" s="9">
        <v>0</v>
      </c>
      <c r="L370" s="9">
        <v>0</v>
      </c>
      <c r="M370" s="9">
        <v>455</v>
      </c>
      <c r="N370" s="9">
        <v>91.1</v>
      </c>
      <c r="O370" s="9">
        <v>0</v>
      </c>
      <c r="P370" s="9">
        <v>0</v>
      </c>
      <c r="Q370" s="9">
        <v>0</v>
      </c>
      <c r="R370" s="9">
        <v>650.7</v>
      </c>
      <c r="S370" s="9">
        <v>625.2</v>
      </c>
      <c r="T370" s="9">
        <v>94.8</v>
      </c>
      <c r="U370" s="9">
        <v>0</v>
      </c>
      <c r="V370" s="9">
        <v>0</v>
      </c>
      <c r="W370" s="9">
        <v>0</v>
      </c>
      <c r="X370" s="9">
        <v>0.8</v>
      </c>
      <c r="Y370" s="58">
        <v>10750.699999999999</v>
      </c>
      <c r="Z370" s="7">
        <v>33181.172839506165</v>
      </c>
      <c r="AC370" s="92" t="e">
        <f>#REF!-Y370</f>
        <v>#REF!</v>
      </c>
      <c r="AD370" s="261"/>
      <c r="AE370" s="103" t="s">
        <v>12</v>
      </c>
      <c r="AF370" s="8">
        <v>27</v>
      </c>
      <c r="AG370" s="100">
        <v>33181.172839506165</v>
      </c>
      <c r="AH370" s="100">
        <v>65.81518564032314</v>
      </c>
    </row>
    <row r="371" spans="1:34" ht="13.5" customHeight="1" thickBot="1">
      <c r="A371" s="30" t="s">
        <v>165</v>
      </c>
      <c r="B371" s="64" t="s">
        <v>41</v>
      </c>
      <c r="C371" s="8">
        <v>8</v>
      </c>
      <c r="D371" s="9">
        <v>449.1</v>
      </c>
      <c r="E371" s="9">
        <v>0</v>
      </c>
      <c r="F371" s="9">
        <v>0</v>
      </c>
      <c r="G371" s="9">
        <v>0</v>
      </c>
      <c r="H371" s="9">
        <v>639.2</v>
      </c>
      <c r="I371" s="9">
        <v>32.1</v>
      </c>
      <c r="J371" s="9">
        <v>0</v>
      </c>
      <c r="K371" s="9">
        <v>0</v>
      </c>
      <c r="L371" s="9">
        <v>0</v>
      </c>
      <c r="M371" s="9">
        <v>63.4</v>
      </c>
      <c r="N371" s="9">
        <v>12.9</v>
      </c>
      <c r="O371" s="9">
        <v>46.9</v>
      </c>
      <c r="P371" s="9">
        <v>17.5</v>
      </c>
      <c r="Q371" s="9">
        <v>0</v>
      </c>
      <c r="R371" s="9">
        <v>72.3</v>
      </c>
      <c r="S371" s="9">
        <v>0</v>
      </c>
      <c r="T371" s="9">
        <v>0</v>
      </c>
      <c r="U371" s="9">
        <v>0</v>
      </c>
      <c r="V371" s="9">
        <v>0</v>
      </c>
      <c r="W371" s="9">
        <v>3.5</v>
      </c>
      <c r="X371" s="9">
        <v>0</v>
      </c>
      <c r="Y371" s="58">
        <v>1336.9000000000003</v>
      </c>
      <c r="Z371" s="7">
        <v>13926.04166666667</v>
      </c>
      <c r="AC371" s="92" t="e">
        <f>#REF!-Y371</f>
        <v>#REF!</v>
      </c>
      <c r="AD371" s="263"/>
      <c r="AE371" s="104" t="s">
        <v>41</v>
      </c>
      <c r="AF371" s="11">
        <v>8</v>
      </c>
      <c r="AG371" s="100">
        <v>13926.04166666667</v>
      </c>
      <c r="AH371" s="100">
        <v>149.47673124025832</v>
      </c>
    </row>
    <row r="372" spans="1:34" ht="38.25" customHeight="1" thickBot="1">
      <c r="A372" s="30" t="s">
        <v>166</v>
      </c>
      <c r="B372" s="17" t="s">
        <v>7</v>
      </c>
      <c r="C372" s="51">
        <v>86</v>
      </c>
      <c r="D372" s="53">
        <v>8219.7</v>
      </c>
      <c r="E372" s="53">
        <v>254.8</v>
      </c>
      <c r="F372" s="53">
        <v>2354</v>
      </c>
      <c r="G372" s="53">
        <v>282.90000000000003</v>
      </c>
      <c r="H372" s="53">
        <v>1371.3999999999999</v>
      </c>
      <c r="I372" s="53">
        <v>5796.3</v>
      </c>
      <c r="J372" s="53">
        <v>0</v>
      </c>
      <c r="K372" s="53">
        <v>0</v>
      </c>
      <c r="L372" s="53">
        <v>66.4</v>
      </c>
      <c r="M372" s="53">
        <v>1426.5</v>
      </c>
      <c r="N372" s="53">
        <v>216.9</v>
      </c>
      <c r="O372" s="53">
        <v>125.5</v>
      </c>
      <c r="P372" s="53">
        <v>38.3</v>
      </c>
      <c r="Q372" s="53">
        <v>0</v>
      </c>
      <c r="R372" s="53">
        <v>1283.8</v>
      </c>
      <c r="S372" s="53">
        <v>1209.6</v>
      </c>
      <c r="T372" s="53">
        <v>77.3</v>
      </c>
      <c r="U372" s="53">
        <v>0</v>
      </c>
      <c r="V372" s="53">
        <v>0</v>
      </c>
      <c r="W372" s="53">
        <v>15.3</v>
      </c>
      <c r="X372" s="53">
        <v>43.4</v>
      </c>
      <c r="Y372" s="53">
        <v>22782.1</v>
      </c>
      <c r="Z372" s="54">
        <v>22075.678294573645</v>
      </c>
      <c r="AC372" s="92" t="e">
        <f>#REF!-Y372</f>
        <v>#REF!</v>
      </c>
      <c r="AD372" s="251" t="s">
        <v>166</v>
      </c>
      <c r="AE372" s="237" t="s">
        <v>7</v>
      </c>
      <c r="AF372" s="112">
        <v>86</v>
      </c>
      <c r="AG372" s="238">
        <v>22075.678294573645</v>
      </c>
      <c r="AH372" s="238">
        <v>101.91734491526454</v>
      </c>
    </row>
    <row r="373" spans="1:34" ht="15">
      <c r="A373" s="30" t="s">
        <v>166</v>
      </c>
      <c r="B373" s="57" t="s">
        <v>14</v>
      </c>
      <c r="C373" s="8"/>
      <c r="D373" s="9"/>
      <c r="E373" s="9"/>
      <c r="F373" s="9"/>
      <c r="G373" s="9"/>
      <c r="H373" s="9"/>
      <c r="I373" s="9"/>
      <c r="J373" s="9"/>
      <c r="K373" s="9"/>
      <c r="L373" s="9"/>
      <c r="M373" s="9"/>
      <c r="N373" s="9"/>
      <c r="O373" s="9"/>
      <c r="P373" s="9"/>
      <c r="Q373" s="9"/>
      <c r="R373" s="9"/>
      <c r="S373" s="9"/>
      <c r="T373" s="9"/>
      <c r="U373" s="9"/>
      <c r="V373" s="9"/>
      <c r="W373" s="9"/>
      <c r="X373" s="9"/>
      <c r="Y373" s="58"/>
      <c r="Z373" s="7">
        <v>0</v>
      </c>
      <c r="AC373" s="92" t="e">
        <f>#REF!-Y373</f>
        <v>#REF!</v>
      </c>
      <c r="AD373" s="262"/>
      <c r="AE373" s="245" t="s">
        <v>14</v>
      </c>
      <c r="AF373" s="118"/>
      <c r="AG373" s="249"/>
      <c r="AH373" s="250">
        <v>0</v>
      </c>
    </row>
    <row r="374" spans="1:34" ht="27.75" customHeight="1">
      <c r="A374" s="30" t="s">
        <v>166</v>
      </c>
      <c r="B374" s="60" t="s">
        <v>3</v>
      </c>
      <c r="C374" s="8">
        <v>3</v>
      </c>
      <c r="D374" s="9">
        <v>535.8</v>
      </c>
      <c r="E374" s="9">
        <v>21.6</v>
      </c>
      <c r="F374" s="9">
        <v>250</v>
      </c>
      <c r="G374" s="9">
        <v>54.8</v>
      </c>
      <c r="H374" s="9">
        <v>16.4</v>
      </c>
      <c r="I374" s="9">
        <v>476.1</v>
      </c>
      <c r="J374" s="9">
        <v>0</v>
      </c>
      <c r="K374" s="9">
        <v>0</v>
      </c>
      <c r="L374" s="9">
        <v>0</v>
      </c>
      <c r="M374" s="9">
        <v>153.5</v>
      </c>
      <c r="N374" s="9">
        <v>32.7</v>
      </c>
      <c r="O374" s="9">
        <v>0</v>
      </c>
      <c r="P374" s="9">
        <v>0</v>
      </c>
      <c r="Q374" s="9">
        <v>0</v>
      </c>
      <c r="R374" s="9">
        <v>98.6</v>
      </c>
      <c r="S374" s="9">
        <v>99.7</v>
      </c>
      <c r="T374" s="9">
        <v>0</v>
      </c>
      <c r="U374" s="9">
        <v>0</v>
      </c>
      <c r="V374" s="9">
        <v>0</v>
      </c>
      <c r="W374" s="9">
        <v>13.1</v>
      </c>
      <c r="X374" s="9">
        <v>0</v>
      </c>
      <c r="Y374" s="58">
        <v>1752.2999999999997</v>
      </c>
      <c r="Z374" s="7">
        <v>48674.99999999999</v>
      </c>
      <c r="AC374" s="92" t="e">
        <f>#REF!-Y374</f>
        <v>#REF!</v>
      </c>
      <c r="AD374" s="261"/>
      <c r="AE374" s="99" t="s">
        <v>3</v>
      </c>
      <c r="AF374" s="8">
        <v>3</v>
      </c>
      <c r="AG374" s="100">
        <v>48674.99999999999</v>
      </c>
      <c r="AH374" s="100">
        <v>110.5263157894737</v>
      </c>
    </row>
    <row r="375" spans="1:34" ht="28.5" customHeight="1">
      <c r="A375" s="30" t="s">
        <v>166</v>
      </c>
      <c r="B375" s="60" t="s">
        <v>2</v>
      </c>
      <c r="C375" s="8">
        <v>12</v>
      </c>
      <c r="D375" s="9">
        <v>1403.9</v>
      </c>
      <c r="E375" s="9">
        <v>80.4</v>
      </c>
      <c r="F375" s="9">
        <v>580.7</v>
      </c>
      <c r="G375" s="9">
        <v>58.9</v>
      </c>
      <c r="H375" s="9">
        <v>217.1</v>
      </c>
      <c r="I375" s="9">
        <v>1042</v>
      </c>
      <c r="J375" s="9">
        <v>0</v>
      </c>
      <c r="K375" s="9">
        <v>0</v>
      </c>
      <c r="L375" s="9">
        <v>0</v>
      </c>
      <c r="M375" s="9">
        <v>259.6</v>
      </c>
      <c r="N375" s="9">
        <v>37.9</v>
      </c>
      <c r="O375" s="9">
        <v>0</v>
      </c>
      <c r="P375" s="9">
        <v>0</v>
      </c>
      <c r="Q375" s="9">
        <v>0</v>
      </c>
      <c r="R375" s="9">
        <v>231</v>
      </c>
      <c r="S375" s="9">
        <v>230.4</v>
      </c>
      <c r="T375" s="9">
        <v>0</v>
      </c>
      <c r="U375" s="9">
        <v>0</v>
      </c>
      <c r="V375" s="9">
        <v>0</v>
      </c>
      <c r="W375" s="9">
        <v>0</v>
      </c>
      <c r="X375" s="9">
        <v>17.3</v>
      </c>
      <c r="Y375" s="58">
        <v>4159.2</v>
      </c>
      <c r="Z375" s="7">
        <v>28883.33333333333</v>
      </c>
      <c r="AC375" s="92" t="e">
        <f>#REF!-Y375</f>
        <v>#REF!</v>
      </c>
      <c r="AD375" s="261"/>
      <c r="AE375" s="99" t="s">
        <v>2</v>
      </c>
      <c r="AF375" s="8">
        <v>12</v>
      </c>
      <c r="AG375" s="100">
        <v>28883.33333333333</v>
      </c>
      <c r="AH375" s="100">
        <v>106.09730037751976</v>
      </c>
    </row>
    <row r="376" spans="1:34" ht="29.25" customHeight="1">
      <c r="A376" s="30" t="s">
        <v>166</v>
      </c>
      <c r="B376" s="60" t="s">
        <v>19</v>
      </c>
      <c r="C376" s="8">
        <v>0</v>
      </c>
      <c r="D376" s="9">
        <v>0</v>
      </c>
      <c r="E376" s="9">
        <v>0</v>
      </c>
      <c r="F376" s="9">
        <v>0</v>
      </c>
      <c r="G376" s="9">
        <v>0</v>
      </c>
      <c r="H376" s="9">
        <v>0</v>
      </c>
      <c r="I376" s="9">
        <v>0</v>
      </c>
      <c r="J376" s="9">
        <v>0</v>
      </c>
      <c r="K376" s="9">
        <v>0</v>
      </c>
      <c r="L376" s="9">
        <v>0</v>
      </c>
      <c r="M376" s="9">
        <v>0</v>
      </c>
      <c r="N376" s="9">
        <v>0</v>
      </c>
      <c r="O376" s="9">
        <v>0</v>
      </c>
      <c r="P376" s="9">
        <v>0</v>
      </c>
      <c r="Q376" s="9">
        <v>0</v>
      </c>
      <c r="R376" s="9">
        <v>0</v>
      </c>
      <c r="S376" s="9">
        <v>0</v>
      </c>
      <c r="T376" s="9">
        <v>0</v>
      </c>
      <c r="U376" s="9">
        <v>0</v>
      </c>
      <c r="V376" s="9">
        <v>0</v>
      </c>
      <c r="W376" s="9">
        <v>0</v>
      </c>
      <c r="X376" s="9">
        <v>0</v>
      </c>
      <c r="Y376" s="58">
        <v>0</v>
      </c>
      <c r="Z376" s="7">
        <v>0</v>
      </c>
      <c r="AC376" s="92" t="e">
        <f>#REF!-Y376</f>
        <v>#REF!</v>
      </c>
      <c r="AD376" s="261"/>
      <c r="AE376" s="99" t="s">
        <v>19</v>
      </c>
      <c r="AF376" s="8">
        <v>0</v>
      </c>
      <c r="AG376" s="100">
        <v>0</v>
      </c>
      <c r="AH376" s="100">
        <v>0</v>
      </c>
    </row>
    <row r="377" spans="1:34" ht="28.5">
      <c r="A377" s="30" t="s">
        <v>166</v>
      </c>
      <c r="B377" s="61" t="s">
        <v>42</v>
      </c>
      <c r="C377" s="8">
        <v>22</v>
      </c>
      <c r="D377" s="9">
        <v>1588.4</v>
      </c>
      <c r="E377" s="9">
        <v>84.5</v>
      </c>
      <c r="F377" s="9">
        <v>618</v>
      </c>
      <c r="G377" s="9">
        <v>111.4</v>
      </c>
      <c r="H377" s="9">
        <v>248.5</v>
      </c>
      <c r="I377" s="9">
        <v>1214.7</v>
      </c>
      <c r="J377" s="9">
        <v>0</v>
      </c>
      <c r="K377" s="9">
        <v>0</v>
      </c>
      <c r="L377" s="9">
        <v>45.4</v>
      </c>
      <c r="M377" s="9">
        <v>363.1</v>
      </c>
      <c r="N377" s="9">
        <v>51.5</v>
      </c>
      <c r="O377" s="9">
        <v>0</v>
      </c>
      <c r="P377" s="9">
        <v>0</v>
      </c>
      <c r="Q377" s="9">
        <v>0</v>
      </c>
      <c r="R377" s="9">
        <v>301.2</v>
      </c>
      <c r="S377" s="9">
        <v>286.2</v>
      </c>
      <c r="T377" s="9">
        <v>25.6</v>
      </c>
      <c r="U377" s="9">
        <v>0</v>
      </c>
      <c r="V377" s="9">
        <v>0</v>
      </c>
      <c r="W377" s="9">
        <v>0</v>
      </c>
      <c r="X377" s="9">
        <v>13.7</v>
      </c>
      <c r="Y377" s="58">
        <v>4952.2</v>
      </c>
      <c r="Z377" s="7">
        <v>18758.333333333332</v>
      </c>
      <c r="AC377" s="92" t="e">
        <f>#REF!-Y377</f>
        <v>#REF!</v>
      </c>
      <c r="AD377" s="261"/>
      <c r="AE377" s="101" t="s">
        <v>42</v>
      </c>
      <c r="AF377" s="8">
        <v>22</v>
      </c>
      <c r="AG377" s="100">
        <v>18758.333333333332</v>
      </c>
      <c r="AH377" s="100">
        <v>110.13598589775874</v>
      </c>
    </row>
    <row r="378" spans="1:34" ht="28.5" customHeight="1">
      <c r="A378" s="30" t="s">
        <v>166</v>
      </c>
      <c r="B378" s="60" t="s">
        <v>43</v>
      </c>
      <c r="C378" s="8">
        <v>21</v>
      </c>
      <c r="D378" s="9">
        <v>1368.3</v>
      </c>
      <c r="E378" s="9">
        <v>65.3</v>
      </c>
      <c r="F378" s="9">
        <v>272.4</v>
      </c>
      <c r="G378" s="9">
        <v>34</v>
      </c>
      <c r="H378" s="9">
        <v>210.6</v>
      </c>
      <c r="I378" s="9">
        <v>931.6</v>
      </c>
      <c r="J378" s="9">
        <v>0</v>
      </c>
      <c r="K378" s="9">
        <v>0</v>
      </c>
      <c r="L378" s="9">
        <v>14.8</v>
      </c>
      <c r="M378" s="9">
        <v>216.5</v>
      </c>
      <c r="N378" s="9">
        <v>46.2</v>
      </c>
      <c r="O378" s="9">
        <v>0.6</v>
      </c>
      <c r="P378" s="9">
        <v>0</v>
      </c>
      <c r="Q378" s="9">
        <v>0</v>
      </c>
      <c r="R378" s="9">
        <v>198</v>
      </c>
      <c r="S378" s="9">
        <v>193.2</v>
      </c>
      <c r="T378" s="9">
        <v>31.4</v>
      </c>
      <c r="U378" s="9">
        <v>0</v>
      </c>
      <c r="V378" s="9">
        <v>0</v>
      </c>
      <c r="W378" s="9">
        <v>0</v>
      </c>
      <c r="X378" s="9">
        <v>3.8</v>
      </c>
      <c r="Y378" s="58">
        <v>3586.7</v>
      </c>
      <c r="Z378" s="7">
        <v>14232.936507936507</v>
      </c>
      <c r="AC378" s="92" t="e">
        <f>#REF!-Y378</f>
        <v>#REF!</v>
      </c>
      <c r="AD378" s="261"/>
      <c r="AE378" s="99" t="s">
        <v>43</v>
      </c>
      <c r="AF378" s="8">
        <v>21</v>
      </c>
      <c r="AG378" s="100">
        <v>14232.936507936507</v>
      </c>
      <c r="AH378" s="100">
        <v>97.59555653000074</v>
      </c>
    </row>
    <row r="379" spans="1:34" ht="15">
      <c r="A379" s="30" t="s">
        <v>166</v>
      </c>
      <c r="B379" s="62" t="s">
        <v>8</v>
      </c>
      <c r="C379" s="8"/>
      <c r="D379" s="9"/>
      <c r="E379" s="9"/>
      <c r="F379" s="9"/>
      <c r="G379" s="9"/>
      <c r="H379" s="9"/>
      <c r="I379" s="9"/>
      <c r="J379" s="9"/>
      <c r="K379" s="9"/>
      <c r="L379" s="9"/>
      <c r="M379" s="9"/>
      <c r="N379" s="9"/>
      <c r="O379" s="9"/>
      <c r="P379" s="9"/>
      <c r="Q379" s="9"/>
      <c r="R379" s="9"/>
      <c r="S379" s="9"/>
      <c r="T379" s="9"/>
      <c r="U379" s="9"/>
      <c r="V379" s="9"/>
      <c r="W379" s="9"/>
      <c r="X379" s="9"/>
      <c r="Y379" s="58">
        <v>0</v>
      </c>
      <c r="Z379" s="7">
        <v>0</v>
      </c>
      <c r="AC379" s="92" t="e">
        <f>#REF!-Y379</f>
        <v>#REF!</v>
      </c>
      <c r="AD379" s="261"/>
      <c r="AE379" s="102" t="s">
        <v>8</v>
      </c>
      <c r="AF379" s="8"/>
      <c r="AG379" s="100">
        <v>0</v>
      </c>
      <c r="AH379" s="100">
        <v>0</v>
      </c>
    </row>
    <row r="380" spans="1:34" ht="15">
      <c r="A380" s="30" t="s">
        <v>166</v>
      </c>
      <c r="B380" s="63" t="s">
        <v>9</v>
      </c>
      <c r="C380" s="8">
        <v>13</v>
      </c>
      <c r="D380" s="9">
        <v>890.2</v>
      </c>
      <c r="E380" s="9">
        <v>63.3</v>
      </c>
      <c r="F380" s="9">
        <v>183.7</v>
      </c>
      <c r="G380" s="9">
        <v>0</v>
      </c>
      <c r="H380" s="9">
        <v>141.9</v>
      </c>
      <c r="I380" s="9">
        <v>582.6</v>
      </c>
      <c r="J380" s="9">
        <v>0</v>
      </c>
      <c r="K380" s="9">
        <v>0</v>
      </c>
      <c r="L380" s="9">
        <v>0</v>
      </c>
      <c r="M380" s="9">
        <v>130.5</v>
      </c>
      <c r="N380" s="9">
        <v>33.8</v>
      </c>
      <c r="O380" s="9">
        <v>0.2</v>
      </c>
      <c r="P380" s="9">
        <v>0</v>
      </c>
      <c r="Q380" s="9">
        <v>0</v>
      </c>
      <c r="R380" s="9">
        <v>134.5</v>
      </c>
      <c r="S380" s="9">
        <v>113.7</v>
      </c>
      <c r="T380" s="9">
        <v>24.7</v>
      </c>
      <c r="U380" s="9">
        <v>0</v>
      </c>
      <c r="V380" s="9">
        <v>0</v>
      </c>
      <c r="W380" s="9">
        <v>0</v>
      </c>
      <c r="X380" s="9">
        <v>0</v>
      </c>
      <c r="Y380" s="58">
        <v>2299.1</v>
      </c>
      <c r="Z380" s="7">
        <v>14737.820512820512</v>
      </c>
      <c r="AC380" s="92" t="e">
        <f>#REF!-Y380</f>
        <v>#REF!</v>
      </c>
      <c r="AD380" s="261"/>
      <c r="AE380" s="103" t="s">
        <v>9</v>
      </c>
      <c r="AF380" s="8">
        <v>13</v>
      </c>
      <c r="AG380" s="100">
        <v>14737.820512820512</v>
      </c>
      <c r="AH380" s="100">
        <v>94.15861604133903</v>
      </c>
    </row>
    <row r="381" spans="1:34" ht="36.75" customHeight="1">
      <c r="A381" s="30" t="s">
        <v>166</v>
      </c>
      <c r="B381" s="64" t="s">
        <v>44</v>
      </c>
      <c r="C381" s="8">
        <v>2</v>
      </c>
      <c r="D381" s="9">
        <v>98.3</v>
      </c>
      <c r="E381" s="9">
        <v>3</v>
      </c>
      <c r="F381" s="9">
        <v>0.5</v>
      </c>
      <c r="G381" s="9">
        <v>0</v>
      </c>
      <c r="H381" s="9">
        <v>11.8</v>
      </c>
      <c r="I381" s="9">
        <v>48.4</v>
      </c>
      <c r="J381" s="9">
        <v>0</v>
      </c>
      <c r="K381" s="9">
        <v>0</v>
      </c>
      <c r="L381" s="9">
        <v>6.2</v>
      </c>
      <c r="M381" s="9">
        <v>6.4</v>
      </c>
      <c r="N381" s="9">
        <v>2</v>
      </c>
      <c r="O381" s="9">
        <v>3.9</v>
      </c>
      <c r="P381" s="9">
        <v>0</v>
      </c>
      <c r="Q381" s="9">
        <v>0</v>
      </c>
      <c r="R381" s="9">
        <v>9.7</v>
      </c>
      <c r="S381" s="9">
        <v>6.7</v>
      </c>
      <c r="T381" s="9">
        <v>4</v>
      </c>
      <c r="U381" s="9">
        <v>0</v>
      </c>
      <c r="V381" s="9">
        <v>0</v>
      </c>
      <c r="W381" s="9">
        <v>0</v>
      </c>
      <c r="X381" s="9">
        <v>0.5</v>
      </c>
      <c r="Y381" s="58">
        <v>201.39999999999998</v>
      </c>
      <c r="Z381" s="7">
        <v>8391.666666666666</v>
      </c>
      <c r="AC381" s="92" t="e">
        <f>#REF!-Y381</f>
        <v>#REF!</v>
      </c>
      <c r="AD381" s="261"/>
      <c r="AE381" s="104" t="s">
        <v>44</v>
      </c>
      <c r="AF381" s="8">
        <v>2</v>
      </c>
      <c r="AG381" s="100">
        <v>8391.666666666666</v>
      </c>
      <c r="AH381" s="100">
        <v>68.05696846388607</v>
      </c>
    </row>
    <row r="382" spans="1:34" ht="15">
      <c r="A382" s="30" t="s">
        <v>166</v>
      </c>
      <c r="B382" s="62" t="s">
        <v>8</v>
      </c>
      <c r="C382" s="8"/>
      <c r="D382" s="9"/>
      <c r="E382" s="9"/>
      <c r="F382" s="9"/>
      <c r="G382" s="9"/>
      <c r="H382" s="9"/>
      <c r="I382" s="9"/>
      <c r="J382" s="9"/>
      <c r="K382" s="9"/>
      <c r="L382" s="9"/>
      <c r="M382" s="9"/>
      <c r="N382" s="9"/>
      <c r="O382" s="9"/>
      <c r="P382" s="9"/>
      <c r="Q382" s="9"/>
      <c r="R382" s="9"/>
      <c r="S382" s="9"/>
      <c r="T382" s="9"/>
      <c r="U382" s="9"/>
      <c r="V382" s="9"/>
      <c r="W382" s="9"/>
      <c r="X382" s="9"/>
      <c r="Y382" s="58">
        <v>0</v>
      </c>
      <c r="Z382" s="7">
        <v>0</v>
      </c>
      <c r="AC382" s="92" t="e">
        <f>#REF!-Y382</f>
        <v>#REF!</v>
      </c>
      <c r="AD382" s="261"/>
      <c r="AE382" s="102" t="s">
        <v>8</v>
      </c>
      <c r="AF382" s="8"/>
      <c r="AG382" s="100">
        <v>0</v>
      </c>
      <c r="AH382" s="100">
        <v>0</v>
      </c>
    </row>
    <row r="383" spans="1:34" ht="15">
      <c r="A383" s="30" t="s">
        <v>166</v>
      </c>
      <c r="B383" s="63" t="s">
        <v>10</v>
      </c>
      <c r="C383" s="8">
        <v>2</v>
      </c>
      <c r="D383" s="9">
        <v>98.3</v>
      </c>
      <c r="E383" s="9">
        <v>3</v>
      </c>
      <c r="F383" s="9">
        <v>0.5</v>
      </c>
      <c r="G383" s="9">
        <v>0</v>
      </c>
      <c r="H383" s="9">
        <v>11.8</v>
      </c>
      <c r="I383" s="9">
        <v>48.4</v>
      </c>
      <c r="J383" s="9">
        <v>0</v>
      </c>
      <c r="K383" s="9">
        <v>0</v>
      </c>
      <c r="L383" s="9">
        <v>6.2</v>
      </c>
      <c r="M383" s="9">
        <v>6.4</v>
      </c>
      <c r="N383" s="9">
        <v>2</v>
      </c>
      <c r="O383" s="9">
        <v>3.9</v>
      </c>
      <c r="P383" s="9">
        <v>0</v>
      </c>
      <c r="Q383" s="9">
        <v>0</v>
      </c>
      <c r="R383" s="9">
        <v>9.7</v>
      </c>
      <c r="S383" s="9">
        <v>6.7</v>
      </c>
      <c r="T383" s="9">
        <v>4</v>
      </c>
      <c r="U383" s="9">
        <v>0</v>
      </c>
      <c r="V383" s="9">
        <v>0</v>
      </c>
      <c r="W383" s="9">
        <v>0</v>
      </c>
      <c r="X383" s="9">
        <v>0.5</v>
      </c>
      <c r="Y383" s="58">
        <v>201.39999999999998</v>
      </c>
      <c r="Z383" s="7">
        <v>8391.666666666666</v>
      </c>
      <c r="AC383" s="92" t="e">
        <f>#REF!-Y383</f>
        <v>#REF!</v>
      </c>
      <c r="AD383" s="261"/>
      <c r="AE383" s="103" t="s">
        <v>10</v>
      </c>
      <c r="AF383" s="8">
        <v>2</v>
      </c>
      <c r="AG383" s="100">
        <v>8391.666666666666</v>
      </c>
      <c r="AH383" s="100">
        <v>68.05696846388607</v>
      </c>
    </row>
    <row r="384" spans="1:34" ht="30" customHeight="1">
      <c r="A384" s="30" t="s">
        <v>166</v>
      </c>
      <c r="B384" s="65" t="s">
        <v>11</v>
      </c>
      <c r="C384" s="8">
        <v>1</v>
      </c>
      <c r="D384" s="9">
        <v>15</v>
      </c>
      <c r="E384" s="9">
        <v>0</v>
      </c>
      <c r="F384" s="9">
        <v>0</v>
      </c>
      <c r="G384" s="9">
        <v>0</v>
      </c>
      <c r="H384" s="9">
        <v>1.7</v>
      </c>
      <c r="I384" s="9">
        <v>0.9</v>
      </c>
      <c r="J384" s="9">
        <v>0</v>
      </c>
      <c r="K384" s="9">
        <v>0</v>
      </c>
      <c r="L384" s="9">
        <v>0</v>
      </c>
      <c r="M384" s="9">
        <v>0</v>
      </c>
      <c r="N384" s="9">
        <v>3.3</v>
      </c>
      <c r="O384" s="9">
        <v>2.5</v>
      </c>
      <c r="P384" s="9">
        <v>0</v>
      </c>
      <c r="Q384" s="9">
        <v>0</v>
      </c>
      <c r="R384" s="9">
        <v>0</v>
      </c>
      <c r="S384" s="9">
        <v>0</v>
      </c>
      <c r="T384" s="9">
        <v>0</v>
      </c>
      <c r="U384" s="9">
        <v>0</v>
      </c>
      <c r="V384" s="9">
        <v>0</v>
      </c>
      <c r="W384" s="9">
        <v>0</v>
      </c>
      <c r="X384" s="9">
        <v>0</v>
      </c>
      <c r="Y384" s="58">
        <v>23.4</v>
      </c>
      <c r="Z384" s="7">
        <v>1950</v>
      </c>
      <c r="AC384" s="92" t="e">
        <f>#REF!-Y384</f>
        <v>#REF!</v>
      </c>
      <c r="AD384" s="261"/>
      <c r="AE384" s="10" t="s">
        <v>11</v>
      </c>
      <c r="AF384" s="8">
        <v>1</v>
      </c>
      <c r="AG384" s="100">
        <v>1950</v>
      </c>
      <c r="AH384" s="100">
        <v>17.333333333333336</v>
      </c>
    </row>
    <row r="385" spans="1:34" ht="22.5" customHeight="1">
      <c r="A385" s="30" t="s">
        <v>166</v>
      </c>
      <c r="B385" s="65" t="s">
        <v>13</v>
      </c>
      <c r="C385" s="8">
        <v>18</v>
      </c>
      <c r="D385" s="9">
        <v>2949.4</v>
      </c>
      <c r="E385" s="9">
        <v>0</v>
      </c>
      <c r="F385" s="9">
        <v>632.4</v>
      </c>
      <c r="G385" s="9">
        <v>23.8</v>
      </c>
      <c r="H385" s="9">
        <v>459.7</v>
      </c>
      <c r="I385" s="9">
        <v>2082.6</v>
      </c>
      <c r="J385" s="9">
        <v>0</v>
      </c>
      <c r="K385" s="9">
        <v>0</v>
      </c>
      <c r="L385" s="9">
        <v>0</v>
      </c>
      <c r="M385" s="9">
        <v>385.9</v>
      </c>
      <c r="N385" s="9">
        <v>35.7</v>
      </c>
      <c r="O385" s="9">
        <v>0</v>
      </c>
      <c r="P385" s="9">
        <v>0</v>
      </c>
      <c r="Q385" s="9">
        <v>0</v>
      </c>
      <c r="R385" s="9">
        <v>393.8</v>
      </c>
      <c r="S385" s="9">
        <v>393.4</v>
      </c>
      <c r="T385" s="9">
        <v>16.3</v>
      </c>
      <c r="U385" s="9">
        <v>0</v>
      </c>
      <c r="V385" s="9">
        <v>0</v>
      </c>
      <c r="W385" s="9">
        <v>0</v>
      </c>
      <c r="X385" s="9">
        <v>8.1</v>
      </c>
      <c r="Y385" s="58">
        <v>7381.099999999999</v>
      </c>
      <c r="Z385" s="7">
        <v>34171.759259259255</v>
      </c>
      <c r="AC385" s="92" t="e">
        <f>#REF!-Y385</f>
        <v>#REF!</v>
      </c>
      <c r="AD385" s="261"/>
      <c r="AE385" s="10" t="s">
        <v>13</v>
      </c>
      <c r="AF385" s="8">
        <v>18</v>
      </c>
      <c r="AG385" s="100">
        <v>34171.759259259255</v>
      </c>
      <c r="AH385" s="100">
        <v>99.53549874550755</v>
      </c>
    </row>
    <row r="386" spans="1:34" ht="15">
      <c r="A386" s="30" t="s">
        <v>166</v>
      </c>
      <c r="B386" s="62" t="s">
        <v>8</v>
      </c>
      <c r="C386" s="8"/>
      <c r="D386" s="9"/>
      <c r="E386" s="9"/>
      <c r="F386" s="9"/>
      <c r="G386" s="9"/>
      <c r="H386" s="9"/>
      <c r="I386" s="9"/>
      <c r="J386" s="9"/>
      <c r="K386" s="9"/>
      <c r="L386" s="9"/>
      <c r="M386" s="9"/>
      <c r="N386" s="9"/>
      <c r="O386" s="9"/>
      <c r="P386" s="9"/>
      <c r="Q386" s="9"/>
      <c r="R386" s="9"/>
      <c r="S386" s="9"/>
      <c r="T386" s="9"/>
      <c r="U386" s="9"/>
      <c r="V386" s="9"/>
      <c r="W386" s="9"/>
      <c r="X386" s="9"/>
      <c r="Y386" s="58">
        <v>0</v>
      </c>
      <c r="Z386" s="7">
        <v>0</v>
      </c>
      <c r="AC386" s="92" t="e">
        <f>#REF!-Y386</f>
        <v>#REF!</v>
      </c>
      <c r="AD386" s="261"/>
      <c r="AE386" s="102" t="s">
        <v>8</v>
      </c>
      <c r="AF386" s="8"/>
      <c r="AG386" s="100">
        <v>0</v>
      </c>
      <c r="AH386" s="100">
        <v>0</v>
      </c>
    </row>
    <row r="387" spans="1:34" ht="15">
      <c r="A387" s="30" t="s">
        <v>166</v>
      </c>
      <c r="B387" s="63" t="s">
        <v>12</v>
      </c>
      <c r="C387" s="8">
        <v>18</v>
      </c>
      <c r="D387" s="9">
        <v>2949.4</v>
      </c>
      <c r="E387" s="9">
        <v>0</v>
      </c>
      <c r="F387" s="9">
        <v>632.4</v>
      </c>
      <c r="G387" s="9">
        <v>23.8</v>
      </c>
      <c r="H387" s="9">
        <v>459.7</v>
      </c>
      <c r="I387" s="9">
        <v>2082.6</v>
      </c>
      <c r="J387" s="9">
        <v>0</v>
      </c>
      <c r="K387" s="9">
        <v>0</v>
      </c>
      <c r="L387" s="9">
        <v>0</v>
      </c>
      <c r="M387" s="9">
        <v>385.9</v>
      </c>
      <c r="N387" s="9">
        <v>35.7</v>
      </c>
      <c r="O387" s="9">
        <v>0</v>
      </c>
      <c r="P387" s="9">
        <v>0</v>
      </c>
      <c r="Q387" s="9">
        <v>0</v>
      </c>
      <c r="R387" s="9">
        <v>393.8</v>
      </c>
      <c r="S387" s="9">
        <v>393.4</v>
      </c>
      <c r="T387" s="9">
        <v>16.3</v>
      </c>
      <c r="U387" s="9">
        <v>0</v>
      </c>
      <c r="V387" s="9">
        <v>0</v>
      </c>
      <c r="W387" s="9">
        <v>0</v>
      </c>
      <c r="X387" s="9">
        <v>8.1</v>
      </c>
      <c r="Y387" s="58">
        <v>7381.099999999999</v>
      </c>
      <c r="Z387" s="7">
        <v>34171.759259259255</v>
      </c>
      <c r="AC387" s="92" t="e">
        <f>#REF!-Y387</f>
        <v>#REF!</v>
      </c>
      <c r="AD387" s="261"/>
      <c r="AE387" s="103" t="s">
        <v>12</v>
      </c>
      <c r="AF387" s="8">
        <v>18</v>
      </c>
      <c r="AG387" s="100">
        <v>34171.759259259255</v>
      </c>
      <c r="AH387" s="100">
        <v>99.53549874550755</v>
      </c>
    </row>
    <row r="388" spans="1:34" ht="15.75" thickBot="1">
      <c r="A388" s="30" t="s">
        <v>166</v>
      </c>
      <c r="B388" s="64" t="s">
        <v>41</v>
      </c>
      <c r="C388" s="8">
        <v>7</v>
      </c>
      <c r="D388" s="9">
        <v>260.6</v>
      </c>
      <c r="E388" s="9">
        <v>0</v>
      </c>
      <c r="F388" s="9">
        <v>0</v>
      </c>
      <c r="G388" s="9">
        <v>0</v>
      </c>
      <c r="H388" s="9">
        <v>205.6</v>
      </c>
      <c r="I388" s="9">
        <v>0</v>
      </c>
      <c r="J388" s="9">
        <v>0</v>
      </c>
      <c r="K388" s="9">
        <v>0</v>
      </c>
      <c r="L388" s="9">
        <v>0</v>
      </c>
      <c r="M388" s="9">
        <v>41.5</v>
      </c>
      <c r="N388" s="9">
        <v>7.6</v>
      </c>
      <c r="O388" s="9">
        <v>118.5</v>
      </c>
      <c r="P388" s="9">
        <v>38.3</v>
      </c>
      <c r="Q388" s="9">
        <v>0</v>
      </c>
      <c r="R388" s="9">
        <v>51.5</v>
      </c>
      <c r="S388" s="9">
        <v>0</v>
      </c>
      <c r="T388" s="9">
        <v>0</v>
      </c>
      <c r="U388" s="9">
        <v>0</v>
      </c>
      <c r="V388" s="9">
        <v>0</v>
      </c>
      <c r="W388" s="9">
        <v>2.2</v>
      </c>
      <c r="X388" s="9">
        <v>0</v>
      </c>
      <c r="Y388" s="58">
        <v>725.8000000000001</v>
      </c>
      <c r="Z388" s="7">
        <v>8640.47619047619</v>
      </c>
      <c r="AC388" s="92" t="e">
        <f>#REF!-Y388</f>
        <v>#REF!</v>
      </c>
      <c r="AD388" s="263"/>
      <c r="AE388" s="246" t="s">
        <v>41</v>
      </c>
      <c r="AF388" s="50">
        <v>7</v>
      </c>
      <c r="AG388" s="248">
        <v>8640.47619047619</v>
      </c>
      <c r="AH388" s="248">
        <v>78.89485801995394</v>
      </c>
    </row>
    <row r="389" spans="1:34" ht="38.25" thickBot="1">
      <c r="A389" s="28" t="s">
        <v>167</v>
      </c>
      <c r="B389" s="17" t="s">
        <v>7</v>
      </c>
      <c r="C389" s="51">
        <v>96</v>
      </c>
      <c r="D389" s="53">
        <v>8946.500000000002</v>
      </c>
      <c r="E389" s="53">
        <v>223.79999999999998</v>
      </c>
      <c r="F389" s="53">
        <v>2700.3</v>
      </c>
      <c r="G389" s="53">
        <v>116</v>
      </c>
      <c r="H389" s="53">
        <v>3112.7999999999997</v>
      </c>
      <c r="I389" s="53">
        <v>4430.2</v>
      </c>
      <c r="J389" s="53">
        <v>0</v>
      </c>
      <c r="K389" s="53">
        <v>0</v>
      </c>
      <c r="L389" s="53">
        <v>24.200000000000003</v>
      </c>
      <c r="M389" s="53">
        <v>1382.6</v>
      </c>
      <c r="N389" s="53">
        <v>176.1</v>
      </c>
      <c r="O389" s="53">
        <v>87.8</v>
      </c>
      <c r="P389" s="53">
        <v>47</v>
      </c>
      <c r="Q389" s="53">
        <v>15.1</v>
      </c>
      <c r="R389" s="53">
        <v>1445.5000000000002</v>
      </c>
      <c r="S389" s="53">
        <v>1247.1999999999998</v>
      </c>
      <c r="T389" s="53">
        <v>91.20000000000002</v>
      </c>
      <c r="U389" s="53">
        <v>0</v>
      </c>
      <c r="V389" s="53">
        <v>0</v>
      </c>
      <c r="W389" s="53">
        <v>4.5</v>
      </c>
      <c r="X389" s="53">
        <v>39.400000000000006</v>
      </c>
      <c r="Y389" s="53">
        <v>24090.199999999997</v>
      </c>
      <c r="Z389" s="54">
        <v>20911.63194444444</v>
      </c>
      <c r="AC389" s="92" t="e">
        <f>#REF!-Y389</f>
        <v>#REF!</v>
      </c>
      <c r="AD389" s="236" t="s">
        <v>167</v>
      </c>
      <c r="AE389" s="237" t="s">
        <v>7</v>
      </c>
      <c r="AF389" s="112">
        <v>96</v>
      </c>
      <c r="AG389" s="238">
        <v>20911.63194444444</v>
      </c>
      <c r="AH389" s="238">
        <v>98.25294808025482</v>
      </c>
    </row>
    <row r="390" spans="1:34" ht="22.5" customHeight="1">
      <c r="A390" s="28" t="s">
        <v>167</v>
      </c>
      <c r="B390" s="57" t="s">
        <v>14</v>
      </c>
      <c r="C390" s="8"/>
      <c r="D390" s="9"/>
      <c r="E390" s="9"/>
      <c r="F390" s="9"/>
      <c r="G390" s="9"/>
      <c r="H390" s="9"/>
      <c r="I390" s="9"/>
      <c r="J390" s="9"/>
      <c r="K390" s="9"/>
      <c r="L390" s="9"/>
      <c r="M390" s="9"/>
      <c r="N390" s="9"/>
      <c r="O390" s="9"/>
      <c r="P390" s="9"/>
      <c r="Q390" s="9"/>
      <c r="R390" s="9"/>
      <c r="S390" s="9"/>
      <c r="T390" s="9"/>
      <c r="U390" s="9"/>
      <c r="V390" s="9"/>
      <c r="W390" s="9"/>
      <c r="X390" s="9"/>
      <c r="Y390" s="58"/>
      <c r="Z390" s="7">
        <v>0</v>
      </c>
      <c r="AC390" s="92" t="e">
        <f>#REF!-Y390</f>
        <v>#REF!</v>
      </c>
      <c r="AD390" s="258"/>
      <c r="AE390" s="245" t="s">
        <v>14</v>
      </c>
      <c r="AF390" s="118"/>
      <c r="AG390" s="249"/>
      <c r="AH390" s="250">
        <v>0</v>
      </c>
    </row>
    <row r="391" spans="1:34" ht="29.25" customHeight="1">
      <c r="A391" s="28" t="s">
        <v>167</v>
      </c>
      <c r="B391" s="60" t="s">
        <v>3</v>
      </c>
      <c r="C391" s="8">
        <v>2</v>
      </c>
      <c r="D391" s="9">
        <v>389</v>
      </c>
      <c r="E391" s="9">
        <v>16.9</v>
      </c>
      <c r="F391" s="9">
        <v>190.4</v>
      </c>
      <c r="G391" s="9">
        <v>0</v>
      </c>
      <c r="H391" s="9">
        <v>50.9</v>
      </c>
      <c r="I391" s="9">
        <v>193.5</v>
      </c>
      <c r="J391" s="9">
        <v>0</v>
      </c>
      <c r="K391" s="9">
        <v>0</v>
      </c>
      <c r="L391" s="9">
        <v>0</v>
      </c>
      <c r="M391" s="9">
        <v>71.4</v>
      </c>
      <c r="N391" s="9">
        <v>6.6</v>
      </c>
      <c r="O391" s="9">
        <v>0</v>
      </c>
      <c r="P391" s="9">
        <v>0</v>
      </c>
      <c r="Q391" s="9">
        <v>0</v>
      </c>
      <c r="R391" s="9">
        <v>64.3</v>
      </c>
      <c r="S391" s="9">
        <v>61.3</v>
      </c>
      <c r="T391" s="9">
        <v>0</v>
      </c>
      <c r="U391" s="9">
        <v>0</v>
      </c>
      <c r="V391" s="9">
        <v>0</v>
      </c>
      <c r="W391" s="9">
        <v>0.8</v>
      </c>
      <c r="X391" s="9">
        <v>3.3</v>
      </c>
      <c r="Y391" s="58">
        <v>1048.3999999999999</v>
      </c>
      <c r="Z391" s="7">
        <v>43683.33333333333</v>
      </c>
      <c r="AC391" s="92" t="e">
        <f>#REF!-Y391</f>
        <v>#REF!</v>
      </c>
      <c r="AD391" s="259"/>
      <c r="AE391" s="99" t="s">
        <v>3</v>
      </c>
      <c r="AF391" s="8">
        <v>2</v>
      </c>
      <c r="AG391" s="100">
        <v>43683.33333333333</v>
      </c>
      <c r="AH391" s="100">
        <v>78.58611825192801</v>
      </c>
    </row>
    <row r="392" spans="1:34" ht="27.75" customHeight="1">
      <c r="A392" s="28" t="s">
        <v>167</v>
      </c>
      <c r="B392" s="60" t="s">
        <v>2</v>
      </c>
      <c r="C392" s="8">
        <v>7</v>
      </c>
      <c r="D392" s="9">
        <v>833.8</v>
      </c>
      <c r="E392" s="9">
        <v>48.8</v>
      </c>
      <c r="F392" s="9">
        <v>371.5</v>
      </c>
      <c r="G392" s="9">
        <v>53.1</v>
      </c>
      <c r="H392" s="9">
        <v>108.4</v>
      </c>
      <c r="I392" s="9">
        <v>798.8</v>
      </c>
      <c r="J392" s="9">
        <v>0</v>
      </c>
      <c r="K392" s="9">
        <v>0</v>
      </c>
      <c r="L392" s="9">
        <v>0</v>
      </c>
      <c r="M392" s="9">
        <v>168.1</v>
      </c>
      <c r="N392" s="9">
        <v>41.5</v>
      </c>
      <c r="O392" s="9">
        <v>0</v>
      </c>
      <c r="P392" s="9">
        <v>0</v>
      </c>
      <c r="Q392" s="9">
        <v>0</v>
      </c>
      <c r="R392" s="9">
        <v>171.8</v>
      </c>
      <c r="S392" s="9">
        <v>142.2</v>
      </c>
      <c r="T392" s="9">
        <v>30.2</v>
      </c>
      <c r="U392" s="9">
        <v>0</v>
      </c>
      <c r="V392" s="9">
        <v>0</v>
      </c>
      <c r="W392" s="9">
        <v>0.5</v>
      </c>
      <c r="X392" s="9">
        <v>6.6</v>
      </c>
      <c r="Y392" s="58">
        <v>2775.2999999999993</v>
      </c>
      <c r="Z392" s="7">
        <v>33039.2857142857</v>
      </c>
      <c r="AC392" s="92" t="e">
        <f>#REF!-Y392</f>
        <v>#REF!</v>
      </c>
      <c r="AD392" s="259"/>
      <c r="AE392" s="99" t="s">
        <v>2</v>
      </c>
      <c r="AF392" s="8">
        <v>7</v>
      </c>
      <c r="AG392" s="100">
        <v>33039.2857142857</v>
      </c>
      <c r="AH392" s="100">
        <v>125.8575197889182</v>
      </c>
    </row>
    <row r="393" spans="1:34" ht="27" customHeight="1">
      <c r="A393" s="28" t="s">
        <v>167</v>
      </c>
      <c r="B393" s="60" t="s">
        <v>19</v>
      </c>
      <c r="C393" s="8">
        <v>0</v>
      </c>
      <c r="D393" s="9">
        <v>0</v>
      </c>
      <c r="E393" s="9">
        <v>0</v>
      </c>
      <c r="F393" s="9">
        <v>0</v>
      </c>
      <c r="G393" s="9">
        <v>0</v>
      </c>
      <c r="H393" s="9">
        <v>0</v>
      </c>
      <c r="I393" s="9">
        <v>0</v>
      </c>
      <c r="J393" s="9">
        <v>0</v>
      </c>
      <c r="K393" s="9">
        <v>0</v>
      </c>
      <c r="L393" s="9">
        <v>0</v>
      </c>
      <c r="M393" s="9">
        <v>0</v>
      </c>
      <c r="N393" s="9">
        <v>0</v>
      </c>
      <c r="O393" s="9">
        <v>0</v>
      </c>
      <c r="P393" s="9">
        <v>0</v>
      </c>
      <c r="Q393" s="9">
        <v>0</v>
      </c>
      <c r="R393" s="9">
        <v>0</v>
      </c>
      <c r="S393" s="9">
        <v>0</v>
      </c>
      <c r="T393" s="9">
        <v>0</v>
      </c>
      <c r="U393" s="9">
        <v>0</v>
      </c>
      <c r="V393" s="9">
        <v>0</v>
      </c>
      <c r="W393" s="9">
        <v>0</v>
      </c>
      <c r="X393" s="9">
        <v>0</v>
      </c>
      <c r="Y393" s="58">
        <v>0</v>
      </c>
      <c r="Z393" s="7">
        <v>0</v>
      </c>
      <c r="AC393" s="92" t="e">
        <f>#REF!-Y393</f>
        <v>#REF!</v>
      </c>
      <c r="AD393" s="259"/>
      <c r="AE393" s="99" t="s">
        <v>19</v>
      </c>
      <c r="AF393" s="8">
        <v>0</v>
      </c>
      <c r="AG393" s="100">
        <v>0</v>
      </c>
      <c r="AH393" s="100">
        <v>0</v>
      </c>
    </row>
    <row r="394" spans="1:34" ht="30">
      <c r="A394" s="28" t="s">
        <v>167</v>
      </c>
      <c r="B394" s="61" t="s">
        <v>42</v>
      </c>
      <c r="C394" s="8">
        <v>7</v>
      </c>
      <c r="D394" s="9">
        <v>662.7</v>
      </c>
      <c r="E394" s="9">
        <v>35.3</v>
      </c>
      <c r="F394" s="9">
        <v>218.6</v>
      </c>
      <c r="G394" s="9">
        <v>57.9</v>
      </c>
      <c r="H394" s="9">
        <v>85.2</v>
      </c>
      <c r="I394" s="9">
        <v>671.4</v>
      </c>
      <c r="J394" s="9">
        <v>0</v>
      </c>
      <c r="K394" s="9">
        <v>0</v>
      </c>
      <c r="L394" s="9">
        <v>11.5</v>
      </c>
      <c r="M394" s="9">
        <v>126.1</v>
      </c>
      <c r="N394" s="9">
        <v>2.4</v>
      </c>
      <c r="O394" s="9">
        <v>0</v>
      </c>
      <c r="P394" s="9">
        <v>0</v>
      </c>
      <c r="Q394" s="9">
        <v>15.1</v>
      </c>
      <c r="R394" s="9">
        <v>125.8</v>
      </c>
      <c r="S394" s="9">
        <v>93.9</v>
      </c>
      <c r="T394" s="9">
        <v>32.2</v>
      </c>
      <c r="U394" s="9">
        <v>0</v>
      </c>
      <c r="V394" s="9">
        <v>0</v>
      </c>
      <c r="W394" s="9">
        <v>0</v>
      </c>
      <c r="X394" s="9">
        <v>0.7</v>
      </c>
      <c r="Y394" s="58">
        <v>2138.7999999999993</v>
      </c>
      <c r="Z394" s="7">
        <v>25461.904761904752</v>
      </c>
      <c r="AC394" s="92" t="e">
        <f>#REF!-Y394</f>
        <v>#REF!</v>
      </c>
      <c r="AD394" s="259"/>
      <c r="AE394" s="101" t="s">
        <v>42</v>
      </c>
      <c r="AF394" s="8">
        <v>7</v>
      </c>
      <c r="AG394" s="100">
        <v>25461.904761904752</v>
      </c>
      <c r="AH394" s="100">
        <v>128.33861475780895</v>
      </c>
    </row>
    <row r="395" spans="1:34" ht="28.5" customHeight="1">
      <c r="A395" s="28" t="s">
        <v>167</v>
      </c>
      <c r="B395" s="60" t="s">
        <v>43</v>
      </c>
      <c r="C395" s="8">
        <v>25</v>
      </c>
      <c r="D395" s="9">
        <v>1307.8</v>
      </c>
      <c r="E395" s="9">
        <v>72.4</v>
      </c>
      <c r="F395" s="9">
        <v>500.4</v>
      </c>
      <c r="G395" s="9">
        <v>5</v>
      </c>
      <c r="H395" s="9">
        <v>172.1</v>
      </c>
      <c r="I395" s="9">
        <v>1281.6</v>
      </c>
      <c r="J395" s="9">
        <v>0</v>
      </c>
      <c r="K395" s="9">
        <v>0</v>
      </c>
      <c r="L395" s="9">
        <v>10.1</v>
      </c>
      <c r="M395" s="9">
        <v>289.4</v>
      </c>
      <c r="N395" s="9">
        <v>46.7</v>
      </c>
      <c r="O395" s="9">
        <v>0</v>
      </c>
      <c r="P395" s="9">
        <v>0</v>
      </c>
      <c r="Q395" s="9">
        <v>0</v>
      </c>
      <c r="R395" s="9">
        <v>251</v>
      </c>
      <c r="S395" s="9">
        <v>234.5</v>
      </c>
      <c r="T395" s="9">
        <v>0.9</v>
      </c>
      <c r="U395" s="9">
        <v>0</v>
      </c>
      <c r="V395" s="9">
        <v>0</v>
      </c>
      <c r="W395" s="9">
        <v>0</v>
      </c>
      <c r="X395" s="9">
        <v>11.8</v>
      </c>
      <c r="Y395" s="58">
        <v>4183.7</v>
      </c>
      <c r="Z395" s="7">
        <v>13945.666666666666</v>
      </c>
      <c r="AC395" s="92" t="e">
        <f>#REF!-Y395</f>
        <v>#REF!</v>
      </c>
      <c r="AD395" s="259"/>
      <c r="AE395" s="99" t="s">
        <v>43</v>
      </c>
      <c r="AF395" s="8">
        <v>25</v>
      </c>
      <c r="AG395" s="100">
        <v>13945.666666666666</v>
      </c>
      <c r="AH395" s="100">
        <v>129.08701636335832</v>
      </c>
    </row>
    <row r="396" spans="1:34" ht="22.5" customHeight="1">
      <c r="A396" s="28" t="s">
        <v>167</v>
      </c>
      <c r="B396" s="62" t="s">
        <v>8</v>
      </c>
      <c r="C396" s="8"/>
      <c r="D396" s="9"/>
      <c r="E396" s="9"/>
      <c r="F396" s="9"/>
      <c r="G396" s="9"/>
      <c r="H396" s="9"/>
      <c r="I396" s="9"/>
      <c r="J396" s="9"/>
      <c r="K396" s="9"/>
      <c r="L396" s="9"/>
      <c r="M396" s="9"/>
      <c r="N396" s="9"/>
      <c r="O396" s="9"/>
      <c r="P396" s="9"/>
      <c r="Q396" s="9"/>
      <c r="R396" s="9"/>
      <c r="S396" s="9"/>
      <c r="T396" s="9"/>
      <c r="U396" s="9"/>
      <c r="V396" s="9"/>
      <c r="W396" s="9"/>
      <c r="X396" s="9"/>
      <c r="Y396" s="58">
        <v>0</v>
      </c>
      <c r="Z396" s="7">
        <v>0</v>
      </c>
      <c r="AC396" s="92" t="e">
        <f>#REF!-Y396</f>
        <v>#REF!</v>
      </c>
      <c r="AD396" s="259"/>
      <c r="AE396" s="102" t="s">
        <v>8</v>
      </c>
      <c r="AF396" s="8"/>
      <c r="AG396" s="100">
        <v>0</v>
      </c>
      <c r="AH396" s="100">
        <v>0</v>
      </c>
    </row>
    <row r="397" spans="1:34" ht="24.75" customHeight="1">
      <c r="A397" s="28" t="s">
        <v>167</v>
      </c>
      <c r="B397" s="63" t="s">
        <v>9</v>
      </c>
      <c r="C397" s="8">
        <v>19</v>
      </c>
      <c r="D397" s="9">
        <v>966.5</v>
      </c>
      <c r="E397" s="9">
        <v>48.7</v>
      </c>
      <c r="F397" s="9">
        <v>340.3</v>
      </c>
      <c r="G397" s="9">
        <v>0</v>
      </c>
      <c r="H397" s="9">
        <v>123.6</v>
      </c>
      <c r="I397" s="9">
        <v>929.9</v>
      </c>
      <c r="J397" s="9">
        <v>0</v>
      </c>
      <c r="K397" s="9">
        <v>0</v>
      </c>
      <c r="L397" s="9">
        <v>0</v>
      </c>
      <c r="M397" s="9">
        <v>192.3</v>
      </c>
      <c r="N397" s="9">
        <v>28.5</v>
      </c>
      <c r="O397" s="9">
        <v>0</v>
      </c>
      <c r="P397" s="9">
        <v>0</v>
      </c>
      <c r="Q397" s="9">
        <v>0</v>
      </c>
      <c r="R397" s="9">
        <v>169.5</v>
      </c>
      <c r="S397" s="9">
        <v>164.1</v>
      </c>
      <c r="T397" s="9">
        <v>-1.5</v>
      </c>
      <c r="U397" s="9">
        <v>0</v>
      </c>
      <c r="V397" s="9">
        <v>0</v>
      </c>
      <c r="W397" s="9">
        <v>0</v>
      </c>
      <c r="X397" s="9">
        <v>7.6</v>
      </c>
      <c r="Y397" s="58">
        <v>2969.5</v>
      </c>
      <c r="Z397" s="7">
        <v>13024.122807017542</v>
      </c>
      <c r="AC397" s="92" t="e">
        <f>#REF!-Y397</f>
        <v>#REF!</v>
      </c>
      <c r="AD397" s="259"/>
      <c r="AE397" s="103" t="s">
        <v>9</v>
      </c>
      <c r="AF397" s="8">
        <v>19</v>
      </c>
      <c r="AG397" s="100">
        <v>13024.122807017542</v>
      </c>
      <c r="AH397" s="100">
        <v>125.98034143817898</v>
      </c>
    </row>
    <row r="398" spans="1:34" ht="35.25" customHeight="1">
      <c r="A398" s="28" t="s">
        <v>167</v>
      </c>
      <c r="B398" s="64" t="s">
        <v>44</v>
      </c>
      <c r="C398" s="8">
        <v>13</v>
      </c>
      <c r="D398" s="9">
        <v>633.4</v>
      </c>
      <c r="E398" s="9">
        <v>50.4</v>
      </c>
      <c r="F398" s="9">
        <v>239.1</v>
      </c>
      <c r="G398" s="9">
        <v>0</v>
      </c>
      <c r="H398" s="9">
        <v>88.2</v>
      </c>
      <c r="I398" s="9">
        <v>700.4</v>
      </c>
      <c r="J398" s="9">
        <v>0</v>
      </c>
      <c r="K398" s="9">
        <v>0</v>
      </c>
      <c r="L398" s="9">
        <v>2.6</v>
      </c>
      <c r="M398" s="9">
        <v>153.5</v>
      </c>
      <c r="N398" s="9">
        <v>25.7</v>
      </c>
      <c r="O398" s="9">
        <v>1.7</v>
      </c>
      <c r="P398" s="9">
        <v>0</v>
      </c>
      <c r="Q398" s="9">
        <v>0</v>
      </c>
      <c r="R398" s="9">
        <v>106.2</v>
      </c>
      <c r="S398" s="9">
        <v>114.2</v>
      </c>
      <c r="T398" s="9">
        <v>0</v>
      </c>
      <c r="U398" s="9">
        <v>0</v>
      </c>
      <c r="V398" s="9">
        <v>0</v>
      </c>
      <c r="W398" s="9">
        <v>0</v>
      </c>
      <c r="X398" s="9">
        <v>0</v>
      </c>
      <c r="Y398" s="58">
        <v>2115.4</v>
      </c>
      <c r="Z398" s="7">
        <v>13560.256410256408</v>
      </c>
      <c r="AC398" s="92" t="e">
        <f>#REF!-Y398</f>
        <v>#REF!</v>
      </c>
      <c r="AD398" s="259"/>
      <c r="AE398" s="104" t="s">
        <v>44</v>
      </c>
      <c r="AF398" s="8">
        <v>13</v>
      </c>
      <c r="AG398" s="100">
        <v>13560.256410256408</v>
      </c>
      <c r="AH398" s="100">
        <v>142.53236501420906</v>
      </c>
    </row>
    <row r="399" spans="1:34" ht="24" customHeight="1">
      <c r="A399" s="28" t="s">
        <v>167</v>
      </c>
      <c r="B399" s="62" t="s">
        <v>8</v>
      </c>
      <c r="C399" s="8"/>
      <c r="D399" s="9"/>
      <c r="E399" s="9"/>
      <c r="F399" s="9"/>
      <c r="G399" s="9"/>
      <c r="H399" s="9"/>
      <c r="I399" s="9"/>
      <c r="J399" s="9"/>
      <c r="K399" s="9"/>
      <c r="L399" s="9"/>
      <c r="M399" s="9"/>
      <c r="N399" s="9"/>
      <c r="O399" s="9"/>
      <c r="P399" s="9"/>
      <c r="Q399" s="9"/>
      <c r="R399" s="9"/>
      <c r="S399" s="9"/>
      <c r="T399" s="9"/>
      <c r="U399" s="9"/>
      <c r="V399" s="9"/>
      <c r="W399" s="9"/>
      <c r="X399" s="9"/>
      <c r="Y399" s="58">
        <v>0</v>
      </c>
      <c r="Z399" s="7">
        <v>0</v>
      </c>
      <c r="AC399" s="92" t="e">
        <f>#REF!-Y399</f>
        <v>#REF!</v>
      </c>
      <c r="AD399" s="259"/>
      <c r="AE399" s="102" t="s">
        <v>8</v>
      </c>
      <c r="AF399" s="8"/>
      <c r="AG399" s="100">
        <v>0</v>
      </c>
      <c r="AH399" s="100">
        <v>0</v>
      </c>
    </row>
    <row r="400" spans="1:34" ht="22.5" customHeight="1">
      <c r="A400" s="28" t="s">
        <v>167</v>
      </c>
      <c r="B400" s="63" t="s">
        <v>10</v>
      </c>
      <c r="C400" s="8">
        <v>6</v>
      </c>
      <c r="D400" s="9">
        <v>309</v>
      </c>
      <c r="E400" s="9">
        <v>24.1</v>
      </c>
      <c r="F400" s="9">
        <v>97.7</v>
      </c>
      <c r="G400" s="9">
        <v>0</v>
      </c>
      <c r="H400" s="9">
        <v>42.4</v>
      </c>
      <c r="I400" s="9">
        <v>349.5</v>
      </c>
      <c r="J400" s="9">
        <v>0</v>
      </c>
      <c r="K400" s="9">
        <v>0</v>
      </c>
      <c r="L400" s="9">
        <v>0</v>
      </c>
      <c r="M400" s="9">
        <v>64.5</v>
      </c>
      <c r="N400" s="9">
        <v>11.8</v>
      </c>
      <c r="O400" s="9">
        <v>1.7</v>
      </c>
      <c r="P400" s="9">
        <v>0</v>
      </c>
      <c r="Q400" s="9">
        <v>0</v>
      </c>
      <c r="R400" s="9">
        <v>47.1</v>
      </c>
      <c r="S400" s="9">
        <v>55.6</v>
      </c>
      <c r="T400" s="9">
        <v>0</v>
      </c>
      <c r="U400" s="9">
        <v>0</v>
      </c>
      <c r="V400" s="9">
        <v>0</v>
      </c>
      <c r="W400" s="9">
        <v>0</v>
      </c>
      <c r="X400" s="9">
        <v>0</v>
      </c>
      <c r="Y400" s="58">
        <v>1003.4000000000001</v>
      </c>
      <c r="Z400" s="7">
        <v>13936.111111111111</v>
      </c>
      <c r="AC400" s="92" t="e">
        <f>#REF!-Y400</f>
        <v>#REF!</v>
      </c>
      <c r="AD400" s="259"/>
      <c r="AE400" s="103" t="s">
        <v>10</v>
      </c>
      <c r="AF400" s="8">
        <v>6</v>
      </c>
      <c r="AG400" s="100">
        <v>13936.111111111111</v>
      </c>
      <c r="AH400" s="100">
        <v>144.8220064724919</v>
      </c>
    </row>
    <row r="401" spans="1:34" ht="30">
      <c r="A401" s="28" t="s">
        <v>167</v>
      </c>
      <c r="B401" s="65" t="s">
        <v>11</v>
      </c>
      <c r="C401" s="8">
        <v>7</v>
      </c>
      <c r="D401" s="9">
        <v>459.1</v>
      </c>
      <c r="E401" s="9">
        <v>0</v>
      </c>
      <c r="F401" s="9">
        <v>142.9</v>
      </c>
      <c r="G401" s="9">
        <v>0</v>
      </c>
      <c r="H401" s="9">
        <v>512.5</v>
      </c>
      <c r="I401" s="9">
        <v>0</v>
      </c>
      <c r="J401" s="9">
        <v>0</v>
      </c>
      <c r="K401" s="9">
        <v>0</v>
      </c>
      <c r="L401" s="9">
        <v>0</v>
      </c>
      <c r="M401" s="9">
        <v>48.2</v>
      </c>
      <c r="N401" s="9">
        <v>3.8</v>
      </c>
      <c r="O401" s="9">
        <v>1.1</v>
      </c>
      <c r="P401" s="9">
        <v>0</v>
      </c>
      <c r="Q401" s="111">
        <v>0</v>
      </c>
      <c r="R401" s="9">
        <v>57.6</v>
      </c>
      <c r="S401" s="9">
        <v>67.8</v>
      </c>
      <c r="T401" s="9">
        <v>4.8</v>
      </c>
      <c r="U401" s="9">
        <v>0</v>
      </c>
      <c r="V401" s="9">
        <v>0</v>
      </c>
      <c r="W401" s="9">
        <v>0</v>
      </c>
      <c r="X401" s="9">
        <v>10.3</v>
      </c>
      <c r="Y401" s="58">
        <v>1308.0999999999997</v>
      </c>
      <c r="Z401" s="7">
        <v>15572.619047619044</v>
      </c>
      <c r="AC401" s="92" t="e">
        <f>#REF!-Y401</f>
        <v>#REF!</v>
      </c>
      <c r="AD401" s="259"/>
      <c r="AE401" s="10" t="s">
        <v>11</v>
      </c>
      <c r="AF401" s="8">
        <v>7</v>
      </c>
      <c r="AG401" s="100">
        <v>15572.619047619044</v>
      </c>
      <c r="AH401" s="100">
        <v>126.39947723807448</v>
      </c>
    </row>
    <row r="402" spans="1:34" ht="22.5" customHeight="1">
      <c r="A402" s="28" t="s">
        <v>167</v>
      </c>
      <c r="B402" s="65" t="s">
        <v>13</v>
      </c>
      <c r="C402" s="8">
        <v>27</v>
      </c>
      <c r="D402" s="9">
        <v>4347.1</v>
      </c>
      <c r="E402" s="9">
        <v>0</v>
      </c>
      <c r="F402" s="9">
        <v>1037.4</v>
      </c>
      <c r="G402" s="9">
        <v>0</v>
      </c>
      <c r="H402" s="9">
        <v>1590.4</v>
      </c>
      <c r="I402" s="9">
        <v>784.5</v>
      </c>
      <c r="J402" s="9">
        <v>0</v>
      </c>
      <c r="K402" s="9">
        <v>0</v>
      </c>
      <c r="L402" s="9">
        <v>0</v>
      </c>
      <c r="M402" s="9">
        <v>476.4</v>
      </c>
      <c r="N402" s="9">
        <v>43.8</v>
      </c>
      <c r="O402" s="9">
        <v>0</v>
      </c>
      <c r="P402" s="9">
        <v>0</v>
      </c>
      <c r="Q402" s="9">
        <v>0</v>
      </c>
      <c r="R402" s="9">
        <v>602.9</v>
      </c>
      <c r="S402" s="9">
        <v>533.3</v>
      </c>
      <c r="T402" s="9">
        <v>23.1</v>
      </c>
      <c r="U402" s="9">
        <v>0</v>
      </c>
      <c r="V402" s="9">
        <v>0</v>
      </c>
      <c r="W402" s="9">
        <v>0</v>
      </c>
      <c r="X402" s="9">
        <v>6.7</v>
      </c>
      <c r="Y402" s="58">
        <v>9445.599999999999</v>
      </c>
      <c r="Z402" s="7">
        <v>29153.08641975308</v>
      </c>
      <c r="AC402" s="92" t="e">
        <f>#REF!-Y402</f>
        <v>#REF!</v>
      </c>
      <c r="AD402" s="259"/>
      <c r="AE402" s="10" t="s">
        <v>13</v>
      </c>
      <c r="AF402" s="8">
        <v>27</v>
      </c>
      <c r="AG402" s="100">
        <v>29153.08641975308</v>
      </c>
      <c r="AH402" s="100">
        <v>66.89977226196774</v>
      </c>
    </row>
    <row r="403" spans="1:34" ht="24" customHeight="1">
      <c r="A403" s="28" t="s">
        <v>167</v>
      </c>
      <c r="B403" s="62" t="s">
        <v>8</v>
      </c>
      <c r="C403" s="8"/>
      <c r="D403" s="9"/>
      <c r="E403" s="9"/>
      <c r="F403" s="9"/>
      <c r="G403" s="9"/>
      <c r="H403" s="9"/>
      <c r="I403" s="9"/>
      <c r="J403" s="9"/>
      <c r="K403" s="9"/>
      <c r="L403" s="9"/>
      <c r="M403" s="9"/>
      <c r="N403" s="9"/>
      <c r="O403" s="9"/>
      <c r="P403" s="9"/>
      <c r="Q403" s="9"/>
      <c r="R403" s="9"/>
      <c r="S403" s="9"/>
      <c r="T403" s="9"/>
      <c r="U403" s="9"/>
      <c r="V403" s="9"/>
      <c r="W403" s="9"/>
      <c r="X403" s="9"/>
      <c r="Y403" s="58">
        <v>0</v>
      </c>
      <c r="Z403" s="7">
        <v>0</v>
      </c>
      <c r="AC403" s="92" t="e">
        <f>#REF!-Y403</f>
        <v>#REF!</v>
      </c>
      <c r="AD403" s="259"/>
      <c r="AE403" s="102" t="s">
        <v>8</v>
      </c>
      <c r="AF403" s="8"/>
      <c r="AG403" s="100">
        <v>0</v>
      </c>
      <c r="AH403" s="100">
        <v>0</v>
      </c>
    </row>
    <row r="404" spans="1:34" ht="24" customHeight="1">
      <c r="A404" s="28" t="s">
        <v>167</v>
      </c>
      <c r="B404" s="63" t="s">
        <v>12</v>
      </c>
      <c r="C404" s="8">
        <v>27</v>
      </c>
      <c r="D404" s="9">
        <v>4347.1</v>
      </c>
      <c r="E404" s="9">
        <v>0</v>
      </c>
      <c r="F404" s="9">
        <v>1037.4</v>
      </c>
      <c r="G404" s="9">
        <v>0</v>
      </c>
      <c r="H404" s="9">
        <v>1590.4</v>
      </c>
      <c r="I404" s="9">
        <v>784.5</v>
      </c>
      <c r="J404" s="9">
        <v>0</v>
      </c>
      <c r="K404" s="9">
        <v>0</v>
      </c>
      <c r="L404" s="9">
        <v>0</v>
      </c>
      <c r="M404" s="9">
        <v>476.4</v>
      </c>
      <c r="N404" s="9">
        <v>43.8</v>
      </c>
      <c r="O404" s="9">
        <v>0</v>
      </c>
      <c r="P404" s="9">
        <v>0</v>
      </c>
      <c r="Q404" s="9">
        <v>0</v>
      </c>
      <c r="R404" s="9">
        <v>602.9</v>
      </c>
      <c r="S404" s="9">
        <v>533.3</v>
      </c>
      <c r="T404" s="9">
        <v>23.1</v>
      </c>
      <c r="U404" s="9">
        <v>0</v>
      </c>
      <c r="V404" s="9">
        <v>0</v>
      </c>
      <c r="W404" s="9">
        <v>0</v>
      </c>
      <c r="X404" s="9">
        <v>6.7</v>
      </c>
      <c r="Y404" s="58">
        <v>9445.599999999999</v>
      </c>
      <c r="Z404" s="7">
        <v>29153.08641975308</v>
      </c>
      <c r="AC404" s="92" t="e">
        <f>#REF!-Y404</f>
        <v>#REF!</v>
      </c>
      <c r="AD404" s="259"/>
      <c r="AE404" s="103" t="s">
        <v>12</v>
      </c>
      <c r="AF404" s="8">
        <v>27</v>
      </c>
      <c r="AG404" s="100">
        <v>29153.08641975308</v>
      </c>
      <c r="AH404" s="100">
        <v>66.89977226196774</v>
      </c>
    </row>
    <row r="405" spans="1:34" ht="20.25" customHeight="1" thickBot="1">
      <c r="A405" s="28" t="s">
        <v>167</v>
      </c>
      <c r="B405" s="64" t="s">
        <v>41</v>
      </c>
      <c r="C405" s="8">
        <v>8</v>
      </c>
      <c r="D405" s="9">
        <v>313.6</v>
      </c>
      <c r="E405" s="9">
        <v>0</v>
      </c>
      <c r="F405" s="9">
        <v>0</v>
      </c>
      <c r="G405" s="9">
        <v>0</v>
      </c>
      <c r="H405" s="9">
        <v>505.1</v>
      </c>
      <c r="I405" s="9">
        <v>0</v>
      </c>
      <c r="J405" s="9">
        <v>0</v>
      </c>
      <c r="K405" s="9">
        <v>0</v>
      </c>
      <c r="L405" s="9">
        <v>0</v>
      </c>
      <c r="M405" s="9">
        <v>49.5</v>
      </c>
      <c r="N405" s="9">
        <v>5.6</v>
      </c>
      <c r="O405" s="9">
        <v>85</v>
      </c>
      <c r="P405" s="9">
        <v>47</v>
      </c>
      <c r="Q405" s="9">
        <v>0</v>
      </c>
      <c r="R405" s="9">
        <v>65.9</v>
      </c>
      <c r="S405" s="9">
        <v>0</v>
      </c>
      <c r="T405" s="9">
        <v>0</v>
      </c>
      <c r="U405" s="9">
        <v>0</v>
      </c>
      <c r="V405" s="9">
        <v>0</v>
      </c>
      <c r="W405" s="9">
        <v>3.2</v>
      </c>
      <c r="X405" s="9">
        <v>0</v>
      </c>
      <c r="Y405" s="58">
        <v>1074.9</v>
      </c>
      <c r="Z405" s="7">
        <v>11196.875</v>
      </c>
      <c r="AC405" s="92" t="e">
        <f>#REF!-Y405</f>
        <v>#REF!</v>
      </c>
      <c r="AD405" s="260"/>
      <c r="AE405" s="246" t="s">
        <v>41</v>
      </c>
      <c r="AF405" s="50">
        <v>8</v>
      </c>
      <c r="AG405" s="248">
        <v>11196.875</v>
      </c>
      <c r="AH405" s="248">
        <v>161.06505102040816</v>
      </c>
    </row>
    <row r="406" spans="1:34" ht="47.25" customHeight="1" thickBot="1">
      <c r="A406" s="145" t="s">
        <v>168</v>
      </c>
      <c r="B406" s="146" t="s">
        <v>7</v>
      </c>
      <c r="C406" s="147">
        <v>540</v>
      </c>
      <c r="D406" s="149">
        <v>33276.85</v>
      </c>
      <c r="E406" s="149">
        <v>839.2299999999999</v>
      </c>
      <c r="F406" s="149">
        <v>6635.58</v>
      </c>
      <c r="G406" s="149">
        <v>704.24</v>
      </c>
      <c r="H406" s="149">
        <v>7358.9</v>
      </c>
      <c r="I406" s="149">
        <v>22694.78</v>
      </c>
      <c r="J406" s="149">
        <v>0</v>
      </c>
      <c r="K406" s="149">
        <v>0</v>
      </c>
      <c r="L406" s="149">
        <v>0</v>
      </c>
      <c r="M406" s="149">
        <v>4837.01</v>
      </c>
      <c r="N406" s="149">
        <v>501.54</v>
      </c>
      <c r="O406" s="149">
        <v>0</v>
      </c>
      <c r="P406" s="149">
        <v>0</v>
      </c>
      <c r="Q406" s="149">
        <v>0</v>
      </c>
      <c r="R406" s="149">
        <v>5689.08</v>
      </c>
      <c r="S406" s="149">
        <v>5828.19</v>
      </c>
      <c r="T406" s="149">
        <v>1418.79</v>
      </c>
      <c r="U406" s="149">
        <v>33.28</v>
      </c>
      <c r="V406" s="149">
        <v>0</v>
      </c>
      <c r="W406" s="149">
        <v>31.72</v>
      </c>
      <c r="X406" s="149">
        <v>25.11</v>
      </c>
      <c r="Y406" s="149">
        <v>89874.3</v>
      </c>
      <c r="Z406" s="150">
        <v>13869.490740740743</v>
      </c>
      <c r="AA406" s="151"/>
      <c r="AB406" s="151"/>
      <c r="AC406" s="152" t="e">
        <f>#REF!-Y406</f>
        <v>#REF!</v>
      </c>
      <c r="AD406" s="236" t="s">
        <v>168</v>
      </c>
      <c r="AE406" s="237" t="s">
        <v>7</v>
      </c>
      <c r="AF406" s="89">
        <v>336</v>
      </c>
      <c r="AG406" s="89">
        <v>22290.252976190477</v>
      </c>
      <c r="AH406" s="238">
        <v>87.40875789540105</v>
      </c>
    </row>
    <row r="407" spans="1:34" ht="18.75">
      <c r="A407" s="145" t="s">
        <v>168</v>
      </c>
      <c r="B407" s="153" t="s">
        <v>14</v>
      </c>
      <c r="C407" s="147"/>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9"/>
      <c r="Z407" s="154">
        <v>0</v>
      </c>
      <c r="AA407" s="151"/>
      <c r="AB407" s="151"/>
      <c r="AC407" s="152" t="e">
        <f>#REF!-Y407</f>
        <v>#REF!</v>
      </c>
      <c r="AD407" s="261"/>
      <c r="AE407" s="233" t="s">
        <v>14</v>
      </c>
      <c r="AF407" s="34"/>
      <c r="AG407" s="167"/>
      <c r="AH407" s="240">
        <v>0</v>
      </c>
    </row>
    <row r="408" spans="1:34" ht="31.5" customHeight="1">
      <c r="A408" s="145" t="s">
        <v>168</v>
      </c>
      <c r="B408" s="155" t="s">
        <v>3</v>
      </c>
      <c r="C408" s="147">
        <v>2</v>
      </c>
      <c r="D408" s="148">
        <v>220.13</v>
      </c>
      <c r="E408" s="148">
        <v>7.93</v>
      </c>
      <c r="F408" s="148">
        <v>97.98</v>
      </c>
      <c r="G408" s="148">
        <v>33.02</v>
      </c>
      <c r="H408" s="148">
        <v>0</v>
      </c>
      <c r="I408" s="148">
        <v>0</v>
      </c>
      <c r="J408" s="148">
        <v>0</v>
      </c>
      <c r="K408" s="148">
        <v>0</v>
      </c>
      <c r="L408" s="148">
        <v>0</v>
      </c>
      <c r="M408" s="148">
        <v>51.91</v>
      </c>
      <c r="N408" s="148">
        <v>0</v>
      </c>
      <c r="O408" s="148">
        <v>0</v>
      </c>
      <c r="P408" s="148">
        <v>0</v>
      </c>
      <c r="Q408" s="148">
        <v>0</v>
      </c>
      <c r="R408" s="148">
        <v>31.7</v>
      </c>
      <c r="S408" s="148">
        <v>31.7</v>
      </c>
      <c r="T408" s="148">
        <v>0</v>
      </c>
      <c r="U408" s="148">
        <v>0</v>
      </c>
      <c r="V408" s="148">
        <v>0</v>
      </c>
      <c r="W408" s="148">
        <v>7.44</v>
      </c>
      <c r="X408" s="148">
        <v>0</v>
      </c>
      <c r="Y408" s="149">
        <v>481.81</v>
      </c>
      <c r="Z408" s="154">
        <v>20075.416666666664</v>
      </c>
      <c r="AA408" s="151"/>
      <c r="AB408" s="151"/>
      <c r="AC408" s="152" t="e">
        <f>#REF!-Y408</f>
        <v>#REF!</v>
      </c>
      <c r="AD408" s="261"/>
      <c r="AE408" s="99" t="s">
        <v>3</v>
      </c>
      <c r="AF408" s="14">
        <v>2</v>
      </c>
      <c r="AG408" s="159">
        <v>20075.416666666664</v>
      </c>
      <c r="AH408" s="100">
        <v>14.400581474583202</v>
      </c>
    </row>
    <row r="409" spans="1:34" ht="31.5" customHeight="1">
      <c r="A409" s="145" t="s">
        <v>168</v>
      </c>
      <c r="B409" s="155" t="s">
        <v>2</v>
      </c>
      <c r="C409" s="147">
        <v>30</v>
      </c>
      <c r="D409" s="148">
        <v>3633.25</v>
      </c>
      <c r="E409" s="148">
        <v>193.62</v>
      </c>
      <c r="F409" s="148">
        <v>1167.68</v>
      </c>
      <c r="G409" s="148">
        <v>98.89</v>
      </c>
      <c r="H409" s="148">
        <v>1092.27</v>
      </c>
      <c r="I409" s="148">
        <v>5577.84</v>
      </c>
      <c r="J409" s="148">
        <v>0</v>
      </c>
      <c r="K409" s="148">
        <v>0</v>
      </c>
      <c r="L409" s="148">
        <v>0</v>
      </c>
      <c r="M409" s="148">
        <v>821.8</v>
      </c>
      <c r="N409" s="148">
        <v>95.55</v>
      </c>
      <c r="O409" s="148">
        <v>0</v>
      </c>
      <c r="P409" s="148">
        <v>0</v>
      </c>
      <c r="Q409" s="148">
        <v>0</v>
      </c>
      <c r="R409" s="148">
        <v>1001.25</v>
      </c>
      <c r="S409" s="148">
        <v>998.84</v>
      </c>
      <c r="T409" s="148">
        <v>17.16</v>
      </c>
      <c r="U409" s="148">
        <v>0</v>
      </c>
      <c r="V409" s="148">
        <v>0</v>
      </c>
      <c r="W409" s="148">
        <v>12.37</v>
      </c>
      <c r="X409" s="148">
        <v>3.1</v>
      </c>
      <c r="Y409" s="149">
        <v>14713.62</v>
      </c>
      <c r="Z409" s="154">
        <v>40871.166666666664</v>
      </c>
      <c r="AA409" s="151"/>
      <c r="AB409" s="151"/>
      <c r="AC409" s="152" t="e">
        <f>#REF!-Y409</f>
        <v>#REF!</v>
      </c>
      <c r="AD409" s="261"/>
      <c r="AE409" s="99" t="s">
        <v>2</v>
      </c>
      <c r="AF409" s="14">
        <v>29</v>
      </c>
      <c r="AG409" s="159">
        <v>42280.51724137931</v>
      </c>
      <c r="AH409" s="100">
        <v>211.07685956099914</v>
      </c>
    </row>
    <row r="410" spans="1:34" ht="30.75" customHeight="1">
      <c r="A410" s="145" t="s">
        <v>168</v>
      </c>
      <c r="B410" s="155" t="s">
        <v>19</v>
      </c>
      <c r="C410" s="147">
        <v>8</v>
      </c>
      <c r="D410" s="148">
        <v>676.48</v>
      </c>
      <c r="E410" s="148">
        <v>42.06</v>
      </c>
      <c r="F410" s="148">
        <v>206.27</v>
      </c>
      <c r="G410" s="148">
        <v>97.42</v>
      </c>
      <c r="H410" s="148">
        <v>203.92</v>
      </c>
      <c r="I410" s="148">
        <v>1164.8</v>
      </c>
      <c r="J410" s="148">
        <v>0</v>
      </c>
      <c r="K410" s="148">
        <v>0</v>
      </c>
      <c r="L410" s="148">
        <v>0</v>
      </c>
      <c r="M410" s="148">
        <v>153.19</v>
      </c>
      <c r="N410" s="148">
        <v>26.98</v>
      </c>
      <c r="O410" s="148">
        <v>0</v>
      </c>
      <c r="P410" s="148">
        <v>0</v>
      </c>
      <c r="Q410" s="148">
        <v>0</v>
      </c>
      <c r="R410" s="148">
        <v>182.03</v>
      </c>
      <c r="S410" s="148">
        <v>207.43</v>
      </c>
      <c r="T410" s="148">
        <v>0</v>
      </c>
      <c r="U410" s="148">
        <v>0</v>
      </c>
      <c r="V410" s="148">
        <v>0</v>
      </c>
      <c r="W410" s="148">
        <v>0</v>
      </c>
      <c r="X410" s="148">
        <v>0</v>
      </c>
      <c r="Y410" s="149">
        <v>2960.58</v>
      </c>
      <c r="Z410" s="154">
        <v>30839.375</v>
      </c>
      <c r="AA410" s="151"/>
      <c r="AB410" s="151"/>
      <c r="AC410" s="152" t="e">
        <f>#REF!-Y410</f>
        <v>#REF!</v>
      </c>
      <c r="AD410" s="261"/>
      <c r="AE410" s="99" t="s">
        <v>19</v>
      </c>
      <c r="AF410" s="14">
        <v>8</v>
      </c>
      <c r="AG410" s="159">
        <v>30839.375</v>
      </c>
      <c r="AH410" s="100">
        <v>232.9928453169347</v>
      </c>
    </row>
    <row r="411" spans="1:34" ht="28.5">
      <c r="A411" s="145" t="s">
        <v>168</v>
      </c>
      <c r="B411" s="156" t="s">
        <v>196</v>
      </c>
      <c r="C411" s="147">
        <v>208</v>
      </c>
      <c r="D411" s="148">
        <v>8797.72</v>
      </c>
      <c r="E411" s="148">
        <v>386.19</v>
      </c>
      <c r="F411" s="148">
        <v>1947.14</v>
      </c>
      <c r="G411" s="148">
        <v>228.62</v>
      </c>
      <c r="H411" s="148">
        <v>2637.25</v>
      </c>
      <c r="I411" s="148">
        <v>9663.9</v>
      </c>
      <c r="J411" s="148">
        <v>0</v>
      </c>
      <c r="K411" s="148">
        <v>0</v>
      </c>
      <c r="L411" s="148">
        <v>0</v>
      </c>
      <c r="M411" s="148">
        <v>1700.18</v>
      </c>
      <c r="N411" s="148">
        <v>218.99</v>
      </c>
      <c r="O411" s="148">
        <v>0</v>
      </c>
      <c r="P411" s="148">
        <v>0</v>
      </c>
      <c r="Q411" s="148">
        <v>0</v>
      </c>
      <c r="R411" s="148">
        <v>1767.06</v>
      </c>
      <c r="S411" s="148">
        <v>2183.35</v>
      </c>
      <c r="T411" s="148">
        <v>399.81</v>
      </c>
      <c r="U411" s="148">
        <v>0</v>
      </c>
      <c r="V411" s="148">
        <v>0</v>
      </c>
      <c r="W411" s="148">
        <v>4.73</v>
      </c>
      <c r="X411" s="148">
        <v>12.25</v>
      </c>
      <c r="Y411" s="149">
        <v>29947.190000000002</v>
      </c>
      <c r="Z411" s="154">
        <v>11998.072916666666</v>
      </c>
      <c r="AA411" s="151"/>
      <c r="AB411" s="151"/>
      <c r="AC411" s="152" t="e">
        <f>#REF!-Y411</f>
        <v>#REF!</v>
      </c>
      <c r="AD411" s="261"/>
      <c r="AE411" s="101" t="s">
        <v>42</v>
      </c>
      <c r="AF411" s="14">
        <v>122</v>
      </c>
      <c r="AG411" s="159">
        <v>20455.73087431694</v>
      </c>
      <c r="AH411" s="100">
        <v>164.63924744138254</v>
      </c>
    </row>
    <row r="412" spans="1:34" ht="27.75" customHeight="1">
      <c r="A412" s="145" t="s">
        <v>168</v>
      </c>
      <c r="B412" s="155" t="s">
        <v>197</v>
      </c>
      <c r="C412" s="147">
        <v>159</v>
      </c>
      <c r="D412" s="148">
        <v>5146.22</v>
      </c>
      <c r="E412" s="148">
        <v>201.3</v>
      </c>
      <c r="F412" s="148">
        <v>544.82</v>
      </c>
      <c r="G412" s="148">
        <v>0</v>
      </c>
      <c r="H412" s="148">
        <v>1509.6</v>
      </c>
      <c r="I412" s="148">
        <v>3250.03</v>
      </c>
      <c r="J412" s="148">
        <v>0</v>
      </c>
      <c r="K412" s="148">
        <v>0</v>
      </c>
      <c r="L412" s="148">
        <v>0</v>
      </c>
      <c r="M412" s="148">
        <v>799.09</v>
      </c>
      <c r="N412" s="148">
        <v>50.38</v>
      </c>
      <c r="O412" s="148">
        <v>0</v>
      </c>
      <c r="P412" s="148">
        <v>0</v>
      </c>
      <c r="Q412" s="148">
        <v>0</v>
      </c>
      <c r="R412" s="148">
        <v>940.22</v>
      </c>
      <c r="S412" s="148">
        <v>748.74</v>
      </c>
      <c r="T412" s="148">
        <v>553.17</v>
      </c>
      <c r="U412" s="148">
        <v>19.88</v>
      </c>
      <c r="V412" s="148">
        <v>0</v>
      </c>
      <c r="W412" s="148">
        <v>0</v>
      </c>
      <c r="X412" s="148">
        <v>4.24</v>
      </c>
      <c r="Y412" s="149">
        <v>13767.689999999999</v>
      </c>
      <c r="Z412" s="154">
        <v>7215.770440251571</v>
      </c>
      <c r="AA412" s="151"/>
      <c r="AB412" s="151"/>
      <c r="AC412" s="152" t="e">
        <f>#REF!-Y412</f>
        <v>#REF!</v>
      </c>
      <c r="AD412" s="261"/>
      <c r="AE412" s="99" t="s">
        <v>43</v>
      </c>
      <c r="AF412" s="14">
        <v>84</v>
      </c>
      <c r="AG412" s="159">
        <v>13658.422619047618</v>
      </c>
      <c r="AH412" s="100">
        <v>107.03720400604715</v>
      </c>
    </row>
    <row r="413" spans="1:34" ht="18.75">
      <c r="A413" s="145" t="s">
        <v>168</v>
      </c>
      <c r="B413" s="153" t="s">
        <v>8</v>
      </c>
      <c r="C413" s="147"/>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9">
        <v>0</v>
      </c>
      <c r="Z413" s="154">
        <v>0</v>
      </c>
      <c r="AA413" s="151"/>
      <c r="AB413" s="151"/>
      <c r="AC413" s="152" t="e">
        <f>#REF!-Y413</f>
        <v>#REF!</v>
      </c>
      <c r="AD413" s="261"/>
      <c r="AE413" s="102" t="s">
        <v>8</v>
      </c>
      <c r="AF413" s="14"/>
      <c r="AG413" s="159"/>
      <c r="AH413" s="100">
        <v>0</v>
      </c>
    </row>
    <row r="414" spans="1:34" ht="25.5" customHeight="1">
      <c r="A414" s="145" t="s">
        <v>168</v>
      </c>
      <c r="B414" s="146" t="s">
        <v>9</v>
      </c>
      <c r="C414" s="147">
        <v>147</v>
      </c>
      <c r="D414" s="148">
        <v>4615.45</v>
      </c>
      <c r="E414" s="148">
        <v>174.43</v>
      </c>
      <c r="F414" s="148">
        <v>432.82</v>
      </c>
      <c r="G414" s="148">
        <v>0</v>
      </c>
      <c r="H414" s="148">
        <v>1350.36</v>
      </c>
      <c r="I414" s="148">
        <v>2683.7</v>
      </c>
      <c r="J414" s="148">
        <v>0</v>
      </c>
      <c r="K414" s="148">
        <v>0</v>
      </c>
      <c r="L414" s="148">
        <v>0</v>
      </c>
      <c r="M414" s="148">
        <v>706.17</v>
      </c>
      <c r="N414" s="148">
        <v>36.47</v>
      </c>
      <c r="O414" s="148">
        <v>0</v>
      </c>
      <c r="P414" s="148">
        <v>0</v>
      </c>
      <c r="Q414" s="148">
        <v>0</v>
      </c>
      <c r="R414" s="148">
        <v>821.95</v>
      </c>
      <c r="S414" s="148">
        <v>639.12</v>
      </c>
      <c r="T414" s="148">
        <v>540.16</v>
      </c>
      <c r="U414" s="148">
        <v>0</v>
      </c>
      <c r="V414" s="148">
        <v>0</v>
      </c>
      <c r="W414" s="148">
        <v>0</v>
      </c>
      <c r="X414" s="148">
        <v>4.24</v>
      </c>
      <c r="Y414" s="149">
        <v>12004.869999999999</v>
      </c>
      <c r="Z414" s="154">
        <v>6805.48185941043</v>
      </c>
      <c r="AA414" s="151"/>
      <c r="AB414" s="151"/>
      <c r="AC414" s="152" t="e">
        <f>#REF!-Y414</f>
        <v>#REF!</v>
      </c>
      <c r="AD414" s="261"/>
      <c r="AE414" s="103" t="s">
        <v>9</v>
      </c>
      <c r="AF414" s="14">
        <v>55</v>
      </c>
      <c r="AG414" s="159">
        <v>18189.196969696968</v>
      </c>
      <c r="AH414" s="100">
        <v>101.2507989470149</v>
      </c>
    </row>
    <row r="415" spans="1:34" ht="31.5" customHeight="1">
      <c r="A415" s="145" t="s">
        <v>168</v>
      </c>
      <c r="B415" s="146" t="s">
        <v>198</v>
      </c>
      <c r="C415" s="147">
        <v>4</v>
      </c>
      <c r="D415" s="148">
        <v>155.03</v>
      </c>
      <c r="E415" s="148">
        <v>5.5</v>
      </c>
      <c r="F415" s="148">
        <v>7.63</v>
      </c>
      <c r="G415" s="148">
        <v>0</v>
      </c>
      <c r="H415" s="148">
        <v>44.86</v>
      </c>
      <c r="I415" s="148">
        <v>130.42</v>
      </c>
      <c r="J415" s="148">
        <v>0</v>
      </c>
      <c r="K415" s="148">
        <v>0</v>
      </c>
      <c r="L415" s="148">
        <v>0</v>
      </c>
      <c r="M415" s="148">
        <v>24.88</v>
      </c>
      <c r="N415" s="148">
        <v>5.73</v>
      </c>
      <c r="O415" s="148">
        <v>0</v>
      </c>
      <c r="P415" s="148">
        <v>0</v>
      </c>
      <c r="Q415" s="148">
        <v>0</v>
      </c>
      <c r="R415" s="148">
        <v>21.22</v>
      </c>
      <c r="S415" s="148">
        <v>23.62</v>
      </c>
      <c r="T415" s="148">
        <v>20.34</v>
      </c>
      <c r="U415" s="148">
        <v>0</v>
      </c>
      <c r="V415" s="148">
        <v>0</v>
      </c>
      <c r="W415" s="148">
        <v>0</v>
      </c>
      <c r="X415" s="148">
        <v>1.02</v>
      </c>
      <c r="Y415" s="149">
        <v>440.24999999999994</v>
      </c>
      <c r="Z415" s="154">
        <v>9171.874999999998</v>
      </c>
      <c r="AA415" s="151"/>
      <c r="AB415" s="151"/>
      <c r="AC415" s="152" t="e">
        <f>#REF!-Y415</f>
        <v>#REF!</v>
      </c>
      <c r="AD415" s="261"/>
      <c r="AE415" s="104" t="s">
        <v>44</v>
      </c>
      <c r="AF415" s="14">
        <v>3</v>
      </c>
      <c r="AG415" s="159">
        <v>12229.166666666664</v>
      </c>
      <c r="AH415" s="100">
        <v>128.29774882280847</v>
      </c>
    </row>
    <row r="416" spans="1:34" ht="18.75">
      <c r="A416" s="145" t="s">
        <v>168</v>
      </c>
      <c r="B416" s="153" t="s">
        <v>8</v>
      </c>
      <c r="C416" s="147"/>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9">
        <v>0</v>
      </c>
      <c r="Z416" s="154">
        <v>0</v>
      </c>
      <c r="AA416" s="151"/>
      <c r="AB416" s="151"/>
      <c r="AC416" s="152" t="e">
        <f>#REF!-Y416</f>
        <v>#REF!</v>
      </c>
      <c r="AD416" s="261"/>
      <c r="AE416" s="102" t="s">
        <v>8</v>
      </c>
      <c r="AF416" s="14"/>
      <c r="AG416" s="159"/>
      <c r="AH416" s="100">
        <v>0</v>
      </c>
    </row>
    <row r="417" spans="1:34" ht="18.75">
      <c r="A417" s="145" t="s">
        <v>168</v>
      </c>
      <c r="B417" s="146" t="s">
        <v>10</v>
      </c>
      <c r="C417" s="147">
        <v>4</v>
      </c>
      <c r="D417" s="148">
        <v>155.03</v>
      </c>
      <c r="E417" s="148">
        <v>5.5</v>
      </c>
      <c r="F417" s="148">
        <v>7.63</v>
      </c>
      <c r="G417" s="148">
        <v>0</v>
      </c>
      <c r="H417" s="148">
        <v>44.86</v>
      </c>
      <c r="I417" s="148">
        <v>130.42</v>
      </c>
      <c r="J417" s="148">
        <v>0</v>
      </c>
      <c r="K417" s="148">
        <v>0</v>
      </c>
      <c r="L417" s="148">
        <v>0</v>
      </c>
      <c r="M417" s="148">
        <v>24.88</v>
      </c>
      <c r="N417" s="148">
        <v>5.73</v>
      </c>
      <c r="O417" s="148">
        <v>0</v>
      </c>
      <c r="P417" s="148">
        <v>0</v>
      </c>
      <c r="Q417" s="148">
        <v>0</v>
      </c>
      <c r="R417" s="148">
        <v>21.22</v>
      </c>
      <c r="S417" s="148">
        <v>23.62</v>
      </c>
      <c r="T417" s="148">
        <v>20.34</v>
      </c>
      <c r="U417" s="148">
        <v>0</v>
      </c>
      <c r="V417" s="148">
        <v>0</v>
      </c>
      <c r="W417" s="148">
        <v>0</v>
      </c>
      <c r="X417" s="148">
        <v>1.02</v>
      </c>
      <c r="Y417" s="149">
        <v>440.24999999999994</v>
      </c>
      <c r="Z417" s="154">
        <v>9171.874999999998</v>
      </c>
      <c r="AA417" s="151"/>
      <c r="AB417" s="151"/>
      <c r="AC417" s="152" t="e">
        <f>#REF!-Y417</f>
        <v>#REF!</v>
      </c>
      <c r="AD417" s="261"/>
      <c r="AE417" s="103" t="s">
        <v>10</v>
      </c>
      <c r="AF417" s="14">
        <v>3</v>
      </c>
      <c r="AG417" s="159">
        <v>12229.166666666664</v>
      </c>
      <c r="AH417" s="100">
        <v>128.29774882280847</v>
      </c>
    </row>
    <row r="418" spans="1:34" ht="27" customHeight="1">
      <c r="A418" s="145" t="s">
        <v>168</v>
      </c>
      <c r="B418" s="146" t="s">
        <v>11</v>
      </c>
      <c r="C418" s="147">
        <v>12</v>
      </c>
      <c r="D418" s="148">
        <v>714.14</v>
      </c>
      <c r="E418" s="148">
        <v>0</v>
      </c>
      <c r="F418" s="148">
        <v>23.54</v>
      </c>
      <c r="G418" s="148">
        <v>0</v>
      </c>
      <c r="H418" s="148">
        <v>1320.7</v>
      </c>
      <c r="I418" s="148">
        <v>221.3</v>
      </c>
      <c r="J418" s="148">
        <v>0</v>
      </c>
      <c r="K418" s="148">
        <v>0</v>
      </c>
      <c r="L418" s="148">
        <v>0</v>
      </c>
      <c r="M418" s="148">
        <v>91.73</v>
      </c>
      <c r="N418" s="148">
        <v>17.37</v>
      </c>
      <c r="O418" s="148">
        <v>0</v>
      </c>
      <c r="P418" s="148">
        <v>0</v>
      </c>
      <c r="Q418" s="148">
        <v>0</v>
      </c>
      <c r="R418" s="148">
        <v>171.32</v>
      </c>
      <c r="S418" s="148">
        <v>189.12</v>
      </c>
      <c r="T418" s="148">
        <v>18.8</v>
      </c>
      <c r="U418" s="148">
        <v>0</v>
      </c>
      <c r="V418" s="148">
        <v>0</v>
      </c>
      <c r="W418" s="148">
        <v>0</v>
      </c>
      <c r="X418" s="148">
        <v>0</v>
      </c>
      <c r="Y418" s="149">
        <v>2768.0200000000004</v>
      </c>
      <c r="Z418" s="154">
        <v>19222.361111111117</v>
      </c>
      <c r="AA418" s="151"/>
      <c r="AB418" s="151"/>
      <c r="AC418" s="152" t="e">
        <f>#REF!-Y418</f>
        <v>#REF!</v>
      </c>
      <c r="AD418" s="261"/>
      <c r="AE418" s="10" t="s">
        <v>11</v>
      </c>
      <c r="AF418" s="14">
        <v>11</v>
      </c>
      <c r="AG418" s="159">
        <v>20969.848484848488</v>
      </c>
      <c r="AH418" s="100">
        <v>242.40625087517853</v>
      </c>
    </row>
    <row r="419" spans="1:34" ht="22.5" customHeight="1">
      <c r="A419" s="145" t="s">
        <v>168</v>
      </c>
      <c r="B419" s="146" t="s">
        <v>13</v>
      </c>
      <c r="C419" s="147">
        <v>117</v>
      </c>
      <c r="D419" s="148">
        <v>13933.88</v>
      </c>
      <c r="E419" s="148">
        <v>2.63</v>
      </c>
      <c r="F419" s="148">
        <v>2640.52</v>
      </c>
      <c r="G419" s="148">
        <v>246.29</v>
      </c>
      <c r="H419" s="148">
        <v>550.3</v>
      </c>
      <c r="I419" s="148">
        <v>2686.49</v>
      </c>
      <c r="J419" s="148">
        <v>0</v>
      </c>
      <c r="K419" s="148">
        <v>0</v>
      </c>
      <c r="L419" s="148">
        <v>0</v>
      </c>
      <c r="M419" s="148">
        <v>1194.23</v>
      </c>
      <c r="N419" s="148">
        <v>86.54</v>
      </c>
      <c r="O419" s="148">
        <v>0</v>
      </c>
      <c r="P419" s="148">
        <v>0</v>
      </c>
      <c r="Q419" s="148">
        <v>0</v>
      </c>
      <c r="R419" s="148">
        <v>1574.28</v>
      </c>
      <c r="S419" s="148">
        <v>1445.39</v>
      </c>
      <c r="T419" s="148">
        <v>409.51</v>
      </c>
      <c r="U419" s="148">
        <v>13.4</v>
      </c>
      <c r="V419" s="148">
        <v>0</v>
      </c>
      <c r="W419" s="148">
        <v>7.18</v>
      </c>
      <c r="X419" s="148">
        <v>4.5</v>
      </c>
      <c r="Y419" s="149">
        <v>24795.14</v>
      </c>
      <c r="Z419" s="154">
        <v>17660.356125356124</v>
      </c>
      <c r="AA419" s="151"/>
      <c r="AB419" s="151"/>
      <c r="AC419" s="152" t="e">
        <f>#REF!-Y419</f>
        <v>#REF!</v>
      </c>
      <c r="AD419" s="261"/>
      <c r="AE419" s="10" t="s">
        <v>13</v>
      </c>
      <c r="AF419" s="14">
        <v>77</v>
      </c>
      <c r="AG419" s="159">
        <v>26834.5670995671</v>
      </c>
      <c r="AH419" s="100">
        <v>33.602844290319716</v>
      </c>
    </row>
    <row r="420" spans="1:34" ht="18.75">
      <c r="A420" s="145" t="s">
        <v>168</v>
      </c>
      <c r="B420" s="153" t="s">
        <v>8</v>
      </c>
      <c r="C420" s="147"/>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9">
        <v>0</v>
      </c>
      <c r="Z420" s="154">
        <v>0</v>
      </c>
      <c r="AA420" s="151"/>
      <c r="AB420" s="151"/>
      <c r="AC420" s="152" t="e">
        <f>#REF!-Y420</f>
        <v>#REF!</v>
      </c>
      <c r="AD420" s="261"/>
      <c r="AE420" s="102" t="s">
        <v>8</v>
      </c>
      <c r="AF420" s="14"/>
      <c r="AG420" s="159"/>
      <c r="AH420" s="100">
        <v>0</v>
      </c>
    </row>
    <row r="421" spans="1:34" ht="18.75">
      <c r="A421" s="145" t="s">
        <v>168</v>
      </c>
      <c r="B421" s="146" t="s">
        <v>12</v>
      </c>
      <c r="C421" s="147">
        <v>117</v>
      </c>
      <c r="D421" s="148">
        <v>13933.88</v>
      </c>
      <c r="E421" s="148">
        <v>2.63</v>
      </c>
      <c r="F421" s="148">
        <v>2640.52</v>
      </c>
      <c r="G421" s="148">
        <v>246.29</v>
      </c>
      <c r="H421" s="148">
        <v>550.3</v>
      </c>
      <c r="I421" s="148">
        <v>2686.49</v>
      </c>
      <c r="J421" s="148">
        <v>0</v>
      </c>
      <c r="K421" s="148">
        <v>0</v>
      </c>
      <c r="L421" s="148">
        <v>0</v>
      </c>
      <c r="M421" s="148">
        <v>1194.23</v>
      </c>
      <c r="N421" s="148">
        <v>86.54</v>
      </c>
      <c r="O421" s="148">
        <v>0</v>
      </c>
      <c r="P421" s="148">
        <v>0</v>
      </c>
      <c r="Q421" s="148">
        <v>0</v>
      </c>
      <c r="R421" s="148">
        <v>1574.28</v>
      </c>
      <c r="S421" s="148">
        <v>1445.39</v>
      </c>
      <c r="T421" s="148">
        <v>409.51</v>
      </c>
      <c r="U421" s="148">
        <v>13.4</v>
      </c>
      <c r="V421" s="148">
        <v>0</v>
      </c>
      <c r="W421" s="148">
        <v>7.18</v>
      </c>
      <c r="X421" s="148">
        <v>4.5</v>
      </c>
      <c r="Y421" s="149">
        <v>24795.14</v>
      </c>
      <c r="Z421" s="154">
        <v>17660.356125356124</v>
      </c>
      <c r="AA421" s="151"/>
      <c r="AB421" s="151"/>
      <c r="AC421" s="152" t="e">
        <f>#REF!-Y421</f>
        <v>#REF!</v>
      </c>
      <c r="AD421" s="261"/>
      <c r="AE421" s="103" t="s">
        <v>12</v>
      </c>
      <c r="AF421" s="14">
        <v>77</v>
      </c>
      <c r="AG421" s="159">
        <v>26834.5670995671</v>
      </c>
      <c r="AH421" s="100">
        <v>33.602844290319716</v>
      </c>
    </row>
    <row r="422" spans="1:34" ht="21.75" customHeight="1" thickBot="1">
      <c r="A422" s="145" t="s">
        <v>168</v>
      </c>
      <c r="B422" s="146" t="s">
        <v>41</v>
      </c>
      <c r="C422" s="147">
        <v>0</v>
      </c>
      <c r="D422" s="148">
        <v>0</v>
      </c>
      <c r="E422" s="148">
        <v>0</v>
      </c>
      <c r="F422" s="148">
        <v>0</v>
      </c>
      <c r="G422" s="148">
        <v>0</v>
      </c>
      <c r="H422" s="148">
        <v>0</v>
      </c>
      <c r="I422" s="148">
        <v>0</v>
      </c>
      <c r="J422" s="148">
        <v>0</v>
      </c>
      <c r="K422" s="148">
        <v>0</v>
      </c>
      <c r="L422" s="148">
        <v>0</v>
      </c>
      <c r="M422" s="148">
        <v>0</v>
      </c>
      <c r="N422" s="148">
        <v>0</v>
      </c>
      <c r="O422" s="148">
        <v>0</v>
      </c>
      <c r="P422" s="148">
        <v>0</v>
      </c>
      <c r="Q422" s="148">
        <v>0</v>
      </c>
      <c r="R422" s="148">
        <v>0</v>
      </c>
      <c r="S422" s="148">
        <v>0</v>
      </c>
      <c r="T422" s="148">
        <v>0</v>
      </c>
      <c r="U422" s="148">
        <v>0</v>
      </c>
      <c r="V422" s="148">
        <v>0</v>
      </c>
      <c r="W422" s="148">
        <v>0</v>
      </c>
      <c r="X422" s="148">
        <v>0</v>
      </c>
      <c r="Y422" s="149">
        <v>0</v>
      </c>
      <c r="Z422" s="154">
        <v>0</v>
      </c>
      <c r="AA422" s="151"/>
      <c r="AB422" s="151"/>
      <c r="AC422" s="152" t="e">
        <f>#REF!-Y422</f>
        <v>#REF!</v>
      </c>
      <c r="AD422" s="263"/>
      <c r="AE422" s="246" t="s">
        <v>41</v>
      </c>
      <c r="AF422" s="15"/>
      <c r="AG422" s="159"/>
      <c r="AH422" s="248">
        <v>0</v>
      </c>
    </row>
    <row r="423" spans="1:34" ht="57.75" thickBot="1">
      <c r="A423" s="28" t="s">
        <v>169</v>
      </c>
      <c r="B423" s="17" t="s">
        <v>7</v>
      </c>
      <c r="C423" s="51">
        <v>101</v>
      </c>
      <c r="D423" s="53">
        <v>13361.699999999999</v>
      </c>
      <c r="E423" s="53">
        <v>223.2</v>
      </c>
      <c r="F423" s="53">
        <v>3400.4</v>
      </c>
      <c r="G423" s="53">
        <v>0</v>
      </c>
      <c r="H423" s="53">
        <v>465.5</v>
      </c>
      <c r="I423" s="53">
        <v>7228.4</v>
      </c>
      <c r="J423" s="53">
        <v>0</v>
      </c>
      <c r="K423" s="53">
        <v>0</v>
      </c>
      <c r="L423" s="53">
        <v>75.9</v>
      </c>
      <c r="M423" s="53">
        <v>1112.8</v>
      </c>
      <c r="N423" s="53">
        <v>36.199999999999996</v>
      </c>
      <c r="O423" s="53">
        <v>80.1</v>
      </c>
      <c r="P423" s="53">
        <v>16.7</v>
      </c>
      <c r="Q423" s="53">
        <v>0</v>
      </c>
      <c r="R423" s="53">
        <v>1898.7</v>
      </c>
      <c r="S423" s="53">
        <v>1815.5</v>
      </c>
      <c r="T423" s="53">
        <v>323.2</v>
      </c>
      <c r="U423" s="53">
        <v>11.2</v>
      </c>
      <c r="V423" s="53">
        <v>0</v>
      </c>
      <c r="W423" s="53">
        <v>0</v>
      </c>
      <c r="X423" s="53">
        <v>61.2</v>
      </c>
      <c r="Y423" s="53">
        <v>30110.7</v>
      </c>
      <c r="Z423" s="54">
        <v>24843.81188118812</v>
      </c>
      <c r="AC423" s="92" t="e">
        <f>#REF!-Y423</f>
        <v>#REF!</v>
      </c>
      <c r="AD423" s="236" t="s">
        <v>169</v>
      </c>
      <c r="AE423" s="237" t="s">
        <v>206</v>
      </c>
      <c r="AF423" s="112">
        <v>101</v>
      </c>
      <c r="AG423" s="238">
        <v>24843.81188118812</v>
      </c>
      <c r="AH423" s="238">
        <v>71.1690877657783</v>
      </c>
    </row>
    <row r="424" spans="1:34" ht="26.25" customHeight="1">
      <c r="A424" s="28" t="s">
        <v>169</v>
      </c>
      <c r="B424" s="57" t="s">
        <v>14</v>
      </c>
      <c r="C424" s="8"/>
      <c r="D424" s="9"/>
      <c r="E424" s="9"/>
      <c r="F424" s="9"/>
      <c r="G424" s="9"/>
      <c r="H424" s="9"/>
      <c r="I424" s="9"/>
      <c r="J424" s="9"/>
      <c r="K424" s="9"/>
      <c r="L424" s="9"/>
      <c r="M424" s="9"/>
      <c r="N424" s="9"/>
      <c r="O424" s="9"/>
      <c r="P424" s="9"/>
      <c r="Q424" s="9"/>
      <c r="R424" s="9"/>
      <c r="S424" s="9"/>
      <c r="T424" s="9"/>
      <c r="U424" s="9"/>
      <c r="V424" s="9"/>
      <c r="W424" s="9"/>
      <c r="X424" s="9"/>
      <c r="Y424" s="58"/>
      <c r="Z424" s="7">
        <v>0</v>
      </c>
      <c r="AC424" s="92" t="e">
        <f>#REF!-Y424</f>
        <v>#REF!</v>
      </c>
      <c r="AD424" s="258"/>
      <c r="AE424" s="245" t="s">
        <v>14</v>
      </c>
      <c r="AF424" s="118"/>
      <c r="AG424" s="249"/>
      <c r="AH424" s="250">
        <v>0</v>
      </c>
    </row>
    <row r="425" spans="1:34" ht="30" customHeight="1">
      <c r="A425" s="28" t="s">
        <v>169</v>
      </c>
      <c r="B425" s="60" t="s">
        <v>3</v>
      </c>
      <c r="C425" s="8">
        <v>2</v>
      </c>
      <c r="D425" s="9">
        <v>569.1</v>
      </c>
      <c r="E425" s="9">
        <v>18.2</v>
      </c>
      <c r="F425" s="9">
        <v>265.9</v>
      </c>
      <c r="G425" s="9">
        <v>0</v>
      </c>
      <c r="H425" s="9">
        <v>1.7</v>
      </c>
      <c r="I425" s="9">
        <v>332.8</v>
      </c>
      <c r="J425" s="9">
        <v>0</v>
      </c>
      <c r="K425" s="9">
        <v>0</v>
      </c>
      <c r="L425" s="9">
        <v>0</v>
      </c>
      <c r="M425" s="9">
        <v>35.9</v>
      </c>
      <c r="N425" s="9">
        <v>0</v>
      </c>
      <c r="O425" s="9">
        <v>0</v>
      </c>
      <c r="P425" s="9">
        <v>0</v>
      </c>
      <c r="Q425" s="9">
        <v>0</v>
      </c>
      <c r="R425" s="9">
        <v>86</v>
      </c>
      <c r="S425" s="9">
        <v>85.7</v>
      </c>
      <c r="T425" s="9">
        <v>25.6</v>
      </c>
      <c r="U425" s="9">
        <v>0</v>
      </c>
      <c r="V425" s="9">
        <v>0</v>
      </c>
      <c r="W425" s="9">
        <v>0</v>
      </c>
      <c r="X425" s="9">
        <v>0</v>
      </c>
      <c r="Y425" s="58">
        <v>1420.9</v>
      </c>
      <c r="Z425" s="7">
        <v>59204.16666666667</v>
      </c>
      <c r="AC425" s="92" t="e">
        <f>#REF!-Y425</f>
        <v>#REF!</v>
      </c>
      <c r="AD425" s="259"/>
      <c r="AE425" s="99" t="s">
        <v>3</v>
      </c>
      <c r="AF425" s="8">
        <v>2</v>
      </c>
      <c r="AG425" s="100">
        <v>59204.16666666667</v>
      </c>
      <c r="AH425" s="100">
        <v>73.83588121595501</v>
      </c>
    </row>
    <row r="426" spans="1:34" ht="28.5" customHeight="1">
      <c r="A426" s="28" t="s">
        <v>169</v>
      </c>
      <c r="B426" s="60" t="s">
        <v>2</v>
      </c>
      <c r="C426" s="8">
        <v>8</v>
      </c>
      <c r="D426" s="9">
        <v>1233.8</v>
      </c>
      <c r="E426" s="9">
        <v>60.7</v>
      </c>
      <c r="F426" s="9">
        <v>584.4</v>
      </c>
      <c r="G426" s="9">
        <v>0</v>
      </c>
      <c r="H426" s="9">
        <v>3.8</v>
      </c>
      <c r="I426" s="9">
        <v>1251.6</v>
      </c>
      <c r="J426" s="9">
        <v>0</v>
      </c>
      <c r="K426" s="9">
        <v>0</v>
      </c>
      <c r="L426" s="9">
        <v>0</v>
      </c>
      <c r="M426" s="9">
        <v>133.7</v>
      </c>
      <c r="N426" s="9">
        <v>4.7</v>
      </c>
      <c r="O426" s="9">
        <v>0</v>
      </c>
      <c r="P426" s="9">
        <v>0</v>
      </c>
      <c r="Q426" s="9">
        <v>0</v>
      </c>
      <c r="R426" s="9">
        <v>255.7</v>
      </c>
      <c r="S426" s="9">
        <v>261.5</v>
      </c>
      <c r="T426" s="9">
        <v>41.5</v>
      </c>
      <c r="U426" s="9">
        <v>11.2</v>
      </c>
      <c r="V426" s="9">
        <v>0</v>
      </c>
      <c r="W426" s="9">
        <v>0</v>
      </c>
      <c r="X426" s="9">
        <v>5.1</v>
      </c>
      <c r="Y426" s="58">
        <v>3847.6999999999994</v>
      </c>
      <c r="Z426" s="7">
        <v>40080.20833333332</v>
      </c>
      <c r="AC426" s="92" t="e">
        <f>#REF!-Y426</f>
        <v>#REF!</v>
      </c>
      <c r="AD426" s="259"/>
      <c r="AE426" s="99" t="s">
        <v>2</v>
      </c>
      <c r="AF426" s="8">
        <v>8</v>
      </c>
      <c r="AG426" s="100">
        <v>40080.20833333332</v>
      </c>
      <c r="AH426" s="100">
        <v>122.9453720213973</v>
      </c>
    </row>
    <row r="427" spans="1:34" ht="29.25" customHeight="1">
      <c r="A427" s="28" t="s">
        <v>169</v>
      </c>
      <c r="B427" s="60" t="s">
        <v>19</v>
      </c>
      <c r="C427" s="8">
        <v>0</v>
      </c>
      <c r="D427" s="9">
        <v>0</v>
      </c>
      <c r="E427" s="9">
        <v>0</v>
      </c>
      <c r="F427" s="9">
        <v>0</v>
      </c>
      <c r="G427" s="9">
        <v>0</v>
      </c>
      <c r="H427" s="9">
        <v>0</v>
      </c>
      <c r="I427" s="9">
        <v>0</v>
      </c>
      <c r="J427" s="9">
        <v>0</v>
      </c>
      <c r="K427" s="9">
        <v>0</v>
      </c>
      <c r="L427" s="9">
        <v>0</v>
      </c>
      <c r="M427" s="9">
        <v>0</v>
      </c>
      <c r="N427" s="9">
        <v>0</v>
      </c>
      <c r="O427" s="9">
        <v>0</v>
      </c>
      <c r="P427" s="9">
        <v>0</v>
      </c>
      <c r="Q427" s="9">
        <v>0</v>
      </c>
      <c r="R427" s="9">
        <v>0</v>
      </c>
      <c r="S427" s="9">
        <v>0</v>
      </c>
      <c r="T427" s="9">
        <v>0</v>
      </c>
      <c r="U427" s="9">
        <v>0</v>
      </c>
      <c r="V427" s="9">
        <v>0</v>
      </c>
      <c r="W427" s="9">
        <v>0</v>
      </c>
      <c r="X427" s="9">
        <v>0</v>
      </c>
      <c r="Y427" s="58">
        <v>0</v>
      </c>
      <c r="Z427" s="7">
        <v>0</v>
      </c>
      <c r="AC427" s="92" t="e">
        <f>#REF!-Y427</f>
        <v>#REF!</v>
      </c>
      <c r="AD427" s="259"/>
      <c r="AE427" s="99" t="s">
        <v>19</v>
      </c>
      <c r="AF427" s="8">
        <v>0</v>
      </c>
      <c r="AG427" s="100">
        <v>0</v>
      </c>
      <c r="AH427" s="100">
        <v>0</v>
      </c>
    </row>
    <row r="428" spans="1:34" ht="30">
      <c r="A428" s="28" t="s">
        <v>169</v>
      </c>
      <c r="B428" s="61" t="s">
        <v>42</v>
      </c>
      <c r="C428" s="8">
        <v>11</v>
      </c>
      <c r="D428" s="9">
        <v>1052.6</v>
      </c>
      <c r="E428" s="9">
        <v>38.1</v>
      </c>
      <c r="F428" s="9">
        <v>315</v>
      </c>
      <c r="G428" s="9">
        <v>0</v>
      </c>
      <c r="H428" s="9">
        <v>2.2</v>
      </c>
      <c r="I428" s="9">
        <v>925.7</v>
      </c>
      <c r="J428" s="9">
        <v>0</v>
      </c>
      <c r="K428" s="9">
        <v>0</v>
      </c>
      <c r="L428" s="9">
        <v>2.4</v>
      </c>
      <c r="M428" s="9">
        <v>111.3</v>
      </c>
      <c r="N428" s="9">
        <v>5.8</v>
      </c>
      <c r="O428" s="9">
        <v>0</v>
      </c>
      <c r="P428" s="9">
        <v>0</v>
      </c>
      <c r="Q428" s="9">
        <v>0</v>
      </c>
      <c r="R428" s="9">
        <v>191.7</v>
      </c>
      <c r="S428" s="9">
        <v>188</v>
      </c>
      <c r="T428" s="9">
        <v>32.9</v>
      </c>
      <c r="U428" s="9">
        <v>0</v>
      </c>
      <c r="V428" s="9">
        <v>0</v>
      </c>
      <c r="W428" s="9">
        <v>0</v>
      </c>
      <c r="X428" s="9">
        <v>0</v>
      </c>
      <c r="Y428" s="58">
        <v>2865.7000000000003</v>
      </c>
      <c r="Z428" s="7">
        <v>21709.848484848488</v>
      </c>
      <c r="AC428" s="92" t="e">
        <f>#REF!-Y428</f>
        <v>#REF!</v>
      </c>
      <c r="AD428" s="259"/>
      <c r="AE428" s="101" t="s">
        <v>42</v>
      </c>
      <c r="AF428" s="8">
        <v>11</v>
      </c>
      <c r="AG428" s="100">
        <v>21709.848484848488</v>
      </c>
      <c r="AH428" s="100">
        <v>106.01368041041232</v>
      </c>
    </row>
    <row r="429" spans="1:34" ht="27.75" customHeight="1">
      <c r="A429" s="28" t="s">
        <v>169</v>
      </c>
      <c r="B429" s="60" t="s">
        <v>43</v>
      </c>
      <c r="C429" s="8">
        <v>30</v>
      </c>
      <c r="D429" s="9">
        <v>2617.3</v>
      </c>
      <c r="E429" s="9">
        <v>99</v>
      </c>
      <c r="F429" s="9">
        <v>666.6</v>
      </c>
      <c r="G429" s="9">
        <v>0</v>
      </c>
      <c r="H429" s="9">
        <v>4.4</v>
      </c>
      <c r="I429" s="9">
        <v>1893.6</v>
      </c>
      <c r="J429" s="9">
        <v>0</v>
      </c>
      <c r="K429" s="9">
        <v>0</v>
      </c>
      <c r="L429" s="9">
        <v>73.5</v>
      </c>
      <c r="M429" s="9">
        <v>317</v>
      </c>
      <c r="N429" s="9">
        <v>12.4</v>
      </c>
      <c r="O429" s="9">
        <v>0.1</v>
      </c>
      <c r="P429" s="9">
        <v>0</v>
      </c>
      <c r="Q429" s="9">
        <v>0</v>
      </c>
      <c r="R429" s="9">
        <v>460.2</v>
      </c>
      <c r="S429" s="9">
        <v>416.8</v>
      </c>
      <c r="T429" s="9">
        <v>105.8</v>
      </c>
      <c r="U429" s="9">
        <v>0</v>
      </c>
      <c r="V429" s="9">
        <v>0</v>
      </c>
      <c r="W429" s="9">
        <v>0</v>
      </c>
      <c r="X429" s="9">
        <v>43.5</v>
      </c>
      <c r="Y429" s="58">
        <v>6710.2</v>
      </c>
      <c r="Z429" s="7">
        <v>18639.44444444444</v>
      </c>
      <c r="AC429" s="92" t="e">
        <f>#REF!-Y429</f>
        <v>#REF!</v>
      </c>
      <c r="AD429" s="259"/>
      <c r="AE429" s="99" t="s">
        <v>43</v>
      </c>
      <c r="AF429" s="8">
        <v>30</v>
      </c>
      <c r="AG429" s="100">
        <v>18639.44444444444</v>
      </c>
      <c r="AH429" s="100">
        <v>88.44228785389524</v>
      </c>
    </row>
    <row r="430" spans="1:34" ht="18.75" customHeight="1">
      <c r="A430" s="28" t="s">
        <v>169</v>
      </c>
      <c r="B430" s="62" t="s">
        <v>8</v>
      </c>
      <c r="C430" s="8"/>
      <c r="D430" s="9"/>
      <c r="E430" s="9"/>
      <c r="F430" s="9"/>
      <c r="G430" s="9"/>
      <c r="H430" s="9"/>
      <c r="I430" s="9"/>
      <c r="J430" s="9"/>
      <c r="K430" s="9"/>
      <c r="L430" s="9"/>
      <c r="M430" s="9"/>
      <c r="N430" s="9"/>
      <c r="O430" s="9"/>
      <c r="P430" s="9"/>
      <c r="Q430" s="9"/>
      <c r="R430" s="9"/>
      <c r="S430" s="9"/>
      <c r="T430" s="9"/>
      <c r="U430" s="9"/>
      <c r="V430" s="9"/>
      <c r="W430" s="9"/>
      <c r="X430" s="9"/>
      <c r="Y430" s="58">
        <v>0</v>
      </c>
      <c r="Z430" s="7">
        <v>0</v>
      </c>
      <c r="AC430" s="92" t="e">
        <f>#REF!-Y430</f>
        <v>#REF!</v>
      </c>
      <c r="AD430" s="259"/>
      <c r="AE430" s="102" t="s">
        <v>8</v>
      </c>
      <c r="AF430" s="8"/>
      <c r="AG430" s="100">
        <v>0</v>
      </c>
      <c r="AH430" s="100">
        <v>0</v>
      </c>
    </row>
    <row r="431" spans="1:34" ht="24" customHeight="1">
      <c r="A431" s="28" t="s">
        <v>169</v>
      </c>
      <c r="B431" s="63" t="s">
        <v>9</v>
      </c>
      <c r="C431" s="8">
        <v>22</v>
      </c>
      <c r="D431" s="9">
        <v>1952.1</v>
      </c>
      <c r="E431" s="9">
        <v>77.5</v>
      </c>
      <c r="F431" s="9">
        <v>517</v>
      </c>
      <c r="G431" s="9">
        <v>0</v>
      </c>
      <c r="H431" s="9">
        <v>3.8</v>
      </c>
      <c r="I431" s="9">
        <v>1416</v>
      </c>
      <c r="J431" s="9">
        <v>0</v>
      </c>
      <c r="K431" s="9">
        <v>0</v>
      </c>
      <c r="L431" s="9">
        <v>0</v>
      </c>
      <c r="M431" s="9">
        <v>220.7</v>
      </c>
      <c r="N431" s="9">
        <v>9.4</v>
      </c>
      <c r="O431" s="9">
        <v>0</v>
      </c>
      <c r="P431" s="9">
        <v>0</v>
      </c>
      <c r="Q431" s="9">
        <v>0</v>
      </c>
      <c r="R431" s="9">
        <v>319.1</v>
      </c>
      <c r="S431" s="9">
        <v>284</v>
      </c>
      <c r="T431" s="9">
        <v>61.6</v>
      </c>
      <c r="U431" s="9">
        <v>0</v>
      </c>
      <c r="V431" s="9">
        <v>0</v>
      </c>
      <c r="W431" s="9">
        <v>0</v>
      </c>
      <c r="X431" s="9">
        <v>19.7</v>
      </c>
      <c r="Y431" s="58">
        <v>4880.900000000001</v>
      </c>
      <c r="Z431" s="7">
        <v>18488.257575757576</v>
      </c>
      <c r="AC431" s="92" t="e">
        <f>#REF!-Y431</f>
        <v>#REF!</v>
      </c>
      <c r="AD431" s="259"/>
      <c r="AE431" s="103" t="s">
        <v>9</v>
      </c>
      <c r="AF431" s="8">
        <v>22</v>
      </c>
      <c r="AG431" s="100">
        <v>18488.257575757576</v>
      </c>
      <c r="AH431" s="100">
        <v>87.28036473541316</v>
      </c>
    </row>
    <row r="432" spans="1:34" ht="31.5" customHeight="1">
      <c r="A432" s="28" t="s">
        <v>169</v>
      </c>
      <c r="B432" s="64" t="s">
        <v>44</v>
      </c>
      <c r="C432" s="8">
        <v>2</v>
      </c>
      <c r="D432" s="9">
        <v>135.9</v>
      </c>
      <c r="E432" s="9">
        <v>7.2</v>
      </c>
      <c r="F432" s="9">
        <v>42.6</v>
      </c>
      <c r="G432" s="9">
        <v>0</v>
      </c>
      <c r="H432" s="9">
        <v>0.2</v>
      </c>
      <c r="I432" s="9">
        <v>123.6</v>
      </c>
      <c r="J432" s="9">
        <v>0</v>
      </c>
      <c r="K432" s="9">
        <v>0</v>
      </c>
      <c r="L432" s="9">
        <v>0</v>
      </c>
      <c r="M432" s="9">
        <v>29.2</v>
      </c>
      <c r="N432" s="9">
        <v>0</v>
      </c>
      <c r="O432" s="9">
        <v>0</v>
      </c>
      <c r="P432" s="9">
        <v>0</v>
      </c>
      <c r="Q432" s="9">
        <v>0</v>
      </c>
      <c r="R432" s="9">
        <v>21.2</v>
      </c>
      <c r="S432" s="9">
        <v>35.5</v>
      </c>
      <c r="T432" s="9">
        <v>12.6</v>
      </c>
      <c r="U432" s="9">
        <v>0</v>
      </c>
      <c r="V432" s="9">
        <v>0</v>
      </c>
      <c r="W432" s="9">
        <v>0</v>
      </c>
      <c r="X432" s="9">
        <v>3.6</v>
      </c>
      <c r="Y432" s="58">
        <v>411.6</v>
      </c>
      <c r="Z432" s="7">
        <v>17150.000000000004</v>
      </c>
      <c r="AC432" s="92" t="e">
        <f>#REF!-Y432</f>
        <v>#REF!</v>
      </c>
      <c r="AD432" s="259"/>
      <c r="AE432" s="104" t="s">
        <v>44</v>
      </c>
      <c r="AF432" s="8">
        <v>2</v>
      </c>
      <c r="AG432" s="100">
        <v>17150.000000000004</v>
      </c>
      <c r="AH432" s="100">
        <v>117.21854304635761</v>
      </c>
    </row>
    <row r="433" spans="1:34" ht="22.5" customHeight="1">
      <c r="A433" s="28" t="s">
        <v>169</v>
      </c>
      <c r="B433" s="62" t="s">
        <v>8</v>
      </c>
      <c r="C433" s="8"/>
      <c r="D433" s="9"/>
      <c r="E433" s="9"/>
      <c r="F433" s="9"/>
      <c r="G433" s="9"/>
      <c r="H433" s="9"/>
      <c r="I433" s="9"/>
      <c r="J433" s="9"/>
      <c r="K433" s="9"/>
      <c r="L433" s="9"/>
      <c r="M433" s="9"/>
      <c r="N433" s="9"/>
      <c r="O433" s="9"/>
      <c r="P433" s="9"/>
      <c r="Q433" s="9"/>
      <c r="R433" s="9"/>
      <c r="S433" s="9"/>
      <c r="T433" s="9"/>
      <c r="U433" s="9"/>
      <c r="V433" s="9"/>
      <c r="W433" s="9"/>
      <c r="X433" s="9"/>
      <c r="Y433" s="58">
        <v>0</v>
      </c>
      <c r="Z433" s="7">
        <v>0</v>
      </c>
      <c r="AC433" s="92" t="e">
        <f>#REF!-Y433</f>
        <v>#REF!</v>
      </c>
      <c r="AD433" s="259"/>
      <c r="AE433" s="102" t="s">
        <v>8</v>
      </c>
      <c r="AF433" s="8"/>
      <c r="AG433" s="100">
        <v>0</v>
      </c>
      <c r="AH433" s="100">
        <v>0</v>
      </c>
    </row>
    <row r="434" spans="1:34" ht="21" customHeight="1">
      <c r="A434" s="28" t="s">
        <v>169</v>
      </c>
      <c r="B434" s="63" t="s">
        <v>10</v>
      </c>
      <c r="C434" s="8">
        <v>2</v>
      </c>
      <c r="D434" s="9">
        <v>135.9</v>
      </c>
      <c r="E434" s="9">
        <v>7.2</v>
      </c>
      <c r="F434" s="9">
        <v>42.6</v>
      </c>
      <c r="G434" s="9">
        <v>0</v>
      </c>
      <c r="H434" s="9">
        <v>0.2</v>
      </c>
      <c r="I434" s="9">
        <v>123.6</v>
      </c>
      <c r="J434" s="9">
        <v>0</v>
      </c>
      <c r="K434" s="9">
        <v>0</v>
      </c>
      <c r="L434" s="9">
        <v>0</v>
      </c>
      <c r="M434" s="9">
        <v>29.2</v>
      </c>
      <c r="N434" s="9">
        <v>0</v>
      </c>
      <c r="O434" s="9">
        <v>0</v>
      </c>
      <c r="P434" s="9">
        <v>0</v>
      </c>
      <c r="Q434" s="9">
        <v>0</v>
      </c>
      <c r="R434" s="9">
        <v>21.2</v>
      </c>
      <c r="S434" s="9">
        <v>35.5</v>
      </c>
      <c r="T434" s="9">
        <v>12.6</v>
      </c>
      <c r="U434" s="9">
        <v>0</v>
      </c>
      <c r="V434" s="9">
        <v>0</v>
      </c>
      <c r="W434" s="9">
        <v>0</v>
      </c>
      <c r="X434" s="9">
        <v>3.6</v>
      </c>
      <c r="Y434" s="58">
        <v>411.6</v>
      </c>
      <c r="Z434" s="7">
        <v>17150.000000000004</v>
      </c>
      <c r="AC434" s="92" t="e">
        <f>#REF!-Y434</f>
        <v>#REF!</v>
      </c>
      <c r="AD434" s="259"/>
      <c r="AE434" s="103" t="s">
        <v>10</v>
      </c>
      <c r="AF434" s="8">
        <v>2</v>
      </c>
      <c r="AG434" s="100">
        <v>17150.000000000004</v>
      </c>
      <c r="AH434" s="100">
        <v>117.21854304635761</v>
      </c>
    </row>
    <row r="435" spans="1:34" ht="30">
      <c r="A435" s="28" t="s">
        <v>169</v>
      </c>
      <c r="B435" s="65" t="s">
        <v>11</v>
      </c>
      <c r="C435" s="8">
        <v>9</v>
      </c>
      <c r="D435" s="9">
        <v>773.8</v>
      </c>
      <c r="E435" s="9">
        <v>0</v>
      </c>
      <c r="F435" s="9">
        <v>143.7</v>
      </c>
      <c r="G435" s="9">
        <v>0</v>
      </c>
      <c r="H435" s="9">
        <v>292.3</v>
      </c>
      <c r="I435" s="9">
        <v>322.8</v>
      </c>
      <c r="J435" s="9">
        <v>0</v>
      </c>
      <c r="K435" s="9">
        <v>0</v>
      </c>
      <c r="L435" s="9">
        <v>0</v>
      </c>
      <c r="M435" s="9">
        <v>56.5</v>
      </c>
      <c r="N435" s="9">
        <v>3.8</v>
      </c>
      <c r="O435" s="9">
        <v>0</v>
      </c>
      <c r="P435" s="9">
        <v>0</v>
      </c>
      <c r="Q435" s="9">
        <v>0</v>
      </c>
      <c r="R435" s="9">
        <v>128</v>
      </c>
      <c r="S435" s="9">
        <v>134.7</v>
      </c>
      <c r="T435" s="9">
        <v>18.6</v>
      </c>
      <c r="U435" s="9">
        <v>0</v>
      </c>
      <c r="V435" s="9">
        <v>0</v>
      </c>
      <c r="W435" s="9">
        <v>0</v>
      </c>
      <c r="X435" s="9">
        <v>4.1</v>
      </c>
      <c r="Y435" s="58">
        <v>1878.2999999999997</v>
      </c>
      <c r="Z435" s="7">
        <v>17391.66666666666</v>
      </c>
      <c r="AC435" s="92" t="e">
        <f>#REF!-Y435</f>
        <v>#REF!</v>
      </c>
      <c r="AD435" s="259"/>
      <c r="AE435" s="10" t="s">
        <v>11</v>
      </c>
      <c r="AF435" s="8">
        <v>9</v>
      </c>
      <c r="AG435" s="100">
        <v>17391.66666666666</v>
      </c>
      <c r="AH435" s="100">
        <v>96.89842336521065</v>
      </c>
    </row>
    <row r="436" spans="1:34" ht="20.25" customHeight="1">
      <c r="A436" s="28" t="s">
        <v>169</v>
      </c>
      <c r="B436" s="65" t="s">
        <v>13</v>
      </c>
      <c r="C436" s="8">
        <v>29</v>
      </c>
      <c r="D436" s="9">
        <v>6486.8</v>
      </c>
      <c r="E436" s="9">
        <v>0</v>
      </c>
      <c r="F436" s="9">
        <v>1382.2</v>
      </c>
      <c r="G436" s="9">
        <v>0</v>
      </c>
      <c r="H436" s="9">
        <v>0</v>
      </c>
      <c r="I436" s="9">
        <v>2161.9</v>
      </c>
      <c r="J436" s="9">
        <v>0</v>
      </c>
      <c r="K436" s="9">
        <v>0</v>
      </c>
      <c r="L436" s="9">
        <v>0</v>
      </c>
      <c r="M436" s="9">
        <v>386.5</v>
      </c>
      <c r="N436" s="9">
        <v>5.6</v>
      </c>
      <c r="O436" s="9">
        <v>0</v>
      </c>
      <c r="P436" s="9">
        <v>0</v>
      </c>
      <c r="Q436" s="9">
        <v>0</v>
      </c>
      <c r="R436" s="9">
        <v>670.1</v>
      </c>
      <c r="S436" s="9">
        <v>693.3</v>
      </c>
      <c r="T436" s="9">
        <v>64.4</v>
      </c>
      <c r="U436" s="9">
        <v>0</v>
      </c>
      <c r="V436" s="9">
        <v>0</v>
      </c>
      <c r="W436" s="9">
        <v>0</v>
      </c>
      <c r="X436" s="9">
        <v>0</v>
      </c>
      <c r="Y436" s="58">
        <v>11850.8</v>
      </c>
      <c r="Z436" s="7">
        <v>34054.02298850574</v>
      </c>
      <c r="AC436" s="92" t="e">
        <f>#REF!-Y436</f>
        <v>#REF!</v>
      </c>
      <c r="AD436" s="259"/>
      <c r="AE436" s="10" t="s">
        <v>13</v>
      </c>
      <c r="AF436" s="8">
        <v>29</v>
      </c>
      <c r="AG436" s="100">
        <v>34054.02298850574</v>
      </c>
      <c r="AH436" s="100">
        <v>44.0155392489363</v>
      </c>
    </row>
    <row r="437" spans="1:34" ht="21.75" customHeight="1">
      <c r="A437" s="28" t="s">
        <v>169</v>
      </c>
      <c r="B437" s="62" t="s">
        <v>8</v>
      </c>
      <c r="C437" s="8"/>
      <c r="D437" s="9"/>
      <c r="E437" s="9"/>
      <c r="F437" s="9"/>
      <c r="G437" s="9"/>
      <c r="H437" s="9"/>
      <c r="I437" s="9"/>
      <c r="J437" s="9"/>
      <c r="K437" s="9"/>
      <c r="L437" s="9"/>
      <c r="M437" s="9"/>
      <c r="N437" s="9"/>
      <c r="O437" s="9"/>
      <c r="P437" s="9"/>
      <c r="Q437" s="9"/>
      <c r="R437" s="9"/>
      <c r="S437" s="9"/>
      <c r="T437" s="9"/>
      <c r="U437" s="9"/>
      <c r="V437" s="9"/>
      <c r="W437" s="9"/>
      <c r="X437" s="9"/>
      <c r="Y437" s="58">
        <v>0</v>
      </c>
      <c r="Z437" s="7">
        <v>0</v>
      </c>
      <c r="AC437" s="92" t="e">
        <f>#REF!-Y437</f>
        <v>#REF!</v>
      </c>
      <c r="AD437" s="259"/>
      <c r="AE437" s="102" t="s">
        <v>8</v>
      </c>
      <c r="AF437" s="8"/>
      <c r="AG437" s="100">
        <v>0</v>
      </c>
      <c r="AH437" s="100">
        <v>0</v>
      </c>
    </row>
    <row r="438" spans="1:34" ht="20.25" customHeight="1">
      <c r="A438" s="28" t="s">
        <v>169</v>
      </c>
      <c r="B438" s="63" t="s">
        <v>12</v>
      </c>
      <c r="C438" s="8">
        <v>29</v>
      </c>
      <c r="D438" s="9">
        <v>6486.8</v>
      </c>
      <c r="E438" s="9">
        <v>0</v>
      </c>
      <c r="F438" s="9">
        <v>1382.2</v>
      </c>
      <c r="G438" s="9">
        <v>0</v>
      </c>
      <c r="H438" s="9">
        <v>0</v>
      </c>
      <c r="I438" s="9">
        <v>2161.9</v>
      </c>
      <c r="J438" s="9">
        <v>0</v>
      </c>
      <c r="K438" s="9">
        <v>0</v>
      </c>
      <c r="L438" s="9">
        <v>0</v>
      </c>
      <c r="M438" s="9">
        <v>386.5</v>
      </c>
      <c r="N438" s="9">
        <v>5.6</v>
      </c>
      <c r="O438" s="9">
        <v>0</v>
      </c>
      <c r="P438" s="9">
        <v>0</v>
      </c>
      <c r="Q438" s="9">
        <v>0</v>
      </c>
      <c r="R438" s="9">
        <v>670.1</v>
      </c>
      <c r="S438" s="9">
        <v>693.3</v>
      </c>
      <c r="T438" s="9">
        <v>64.4</v>
      </c>
      <c r="U438" s="9">
        <v>0</v>
      </c>
      <c r="V438" s="9">
        <v>0</v>
      </c>
      <c r="W438" s="9">
        <v>0</v>
      </c>
      <c r="X438" s="9">
        <v>0</v>
      </c>
      <c r="Y438" s="58">
        <v>11850.8</v>
      </c>
      <c r="Z438" s="7">
        <v>34054.02298850574</v>
      </c>
      <c r="AC438" s="92" t="e">
        <f>#REF!-Y438</f>
        <v>#REF!</v>
      </c>
      <c r="AD438" s="259"/>
      <c r="AE438" s="103" t="s">
        <v>12</v>
      </c>
      <c r="AF438" s="8">
        <v>29</v>
      </c>
      <c r="AG438" s="100">
        <v>34054.02298850574</v>
      </c>
      <c r="AH438" s="100">
        <v>44.0155392489363</v>
      </c>
    </row>
    <row r="439" spans="1:34" ht="19.5" customHeight="1" thickBot="1">
      <c r="A439" s="28" t="s">
        <v>169</v>
      </c>
      <c r="B439" s="64" t="s">
        <v>41</v>
      </c>
      <c r="C439" s="8">
        <v>10</v>
      </c>
      <c r="D439" s="9">
        <v>492.4</v>
      </c>
      <c r="E439" s="9">
        <v>0</v>
      </c>
      <c r="F439" s="9">
        <v>0</v>
      </c>
      <c r="G439" s="9">
        <v>0</v>
      </c>
      <c r="H439" s="9">
        <v>160.9</v>
      </c>
      <c r="I439" s="9">
        <v>216.4</v>
      </c>
      <c r="J439" s="9">
        <v>0</v>
      </c>
      <c r="K439" s="9">
        <v>0</v>
      </c>
      <c r="L439" s="9">
        <v>0</v>
      </c>
      <c r="M439" s="9">
        <v>42.7</v>
      </c>
      <c r="N439" s="9">
        <v>3.9</v>
      </c>
      <c r="O439" s="9">
        <v>80</v>
      </c>
      <c r="P439" s="9">
        <v>16.7</v>
      </c>
      <c r="Q439" s="9">
        <v>0</v>
      </c>
      <c r="R439" s="9">
        <v>85.8</v>
      </c>
      <c r="S439" s="9">
        <v>0</v>
      </c>
      <c r="T439" s="9">
        <v>21.8</v>
      </c>
      <c r="U439" s="9">
        <v>0</v>
      </c>
      <c r="V439" s="9">
        <v>0</v>
      </c>
      <c r="W439" s="9">
        <v>0</v>
      </c>
      <c r="X439" s="9">
        <v>4.9</v>
      </c>
      <c r="Y439" s="58">
        <v>1125.5</v>
      </c>
      <c r="Z439" s="7">
        <v>9379.166666666666</v>
      </c>
      <c r="AC439" s="92" t="e">
        <f>#REF!-Y439</f>
        <v>#REF!</v>
      </c>
      <c r="AD439" s="260"/>
      <c r="AE439" s="246" t="s">
        <v>41</v>
      </c>
      <c r="AF439" s="50">
        <v>10</v>
      </c>
      <c r="AG439" s="248">
        <v>9379.166666666666</v>
      </c>
      <c r="AH439" s="248">
        <v>76.6246953696182</v>
      </c>
    </row>
    <row r="440" spans="1:34" ht="66.75" customHeight="1" thickBot="1">
      <c r="A440" s="30" t="s">
        <v>170</v>
      </c>
      <c r="B440" s="17" t="s">
        <v>7</v>
      </c>
      <c r="C440" s="51">
        <v>77</v>
      </c>
      <c r="D440" s="53">
        <v>7398.8</v>
      </c>
      <c r="E440" s="53">
        <v>207.6</v>
      </c>
      <c r="F440" s="53">
        <v>2214.2</v>
      </c>
      <c r="G440" s="53">
        <v>0</v>
      </c>
      <c r="H440" s="53">
        <v>514</v>
      </c>
      <c r="I440" s="53">
        <v>5304.9</v>
      </c>
      <c r="J440" s="53">
        <v>0</v>
      </c>
      <c r="K440" s="53">
        <v>0</v>
      </c>
      <c r="L440" s="53">
        <v>0</v>
      </c>
      <c r="M440" s="53">
        <v>1056.6000000000001</v>
      </c>
      <c r="N440" s="53">
        <v>136.20000000000002</v>
      </c>
      <c r="O440" s="53">
        <v>207.3</v>
      </c>
      <c r="P440" s="53">
        <v>84.6</v>
      </c>
      <c r="Q440" s="53">
        <v>0</v>
      </c>
      <c r="R440" s="53">
        <v>1144.6</v>
      </c>
      <c r="S440" s="53">
        <v>1346.3</v>
      </c>
      <c r="T440" s="53">
        <v>146</v>
      </c>
      <c r="U440" s="53">
        <v>0</v>
      </c>
      <c r="V440" s="53">
        <v>0</v>
      </c>
      <c r="W440" s="53">
        <v>11.3</v>
      </c>
      <c r="X440" s="53">
        <v>38.2</v>
      </c>
      <c r="Y440" s="53">
        <v>19810.6</v>
      </c>
      <c r="Z440" s="54">
        <v>21440.04329004329</v>
      </c>
      <c r="AC440" s="92" t="e">
        <f>#REF!-Y440</f>
        <v>#REF!</v>
      </c>
      <c r="AD440" s="236" t="s">
        <v>170</v>
      </c>
      <c r="AE440" s="237" t="s">
        <v>7</v>
      </c>
      <c r="AF440" s="112">
        <v>77</v>
      </c>
      <c r="AG440" s="238">
        <v>21440.04329004329</v>
      </c>
      <c r="AH440" s="238">
        <v>96.84273125371682</v>
      </c>
    </row>
    <row r="441" spans="1:34" ht="24.75" customHeight="1">
      <c r="A441" s="30" t="s">
        <v>170</v>
      </c>
      <c r="B441" s="57" t="s">
        <v>14</v>
      </c>
      <c r="C441" s="8"/>
      <c r="D441" s="9"/>
      <c r="E441" s="9"/>
      <c r="F441" s="9"/>
      <c r="G441" s="9"/>
      <c r="H441" s="9"/>
      <c r="I441" s="9"/>
      <c r="J441" s="9"/>
      <c r="K441" s="9"/>
      <c r="L441" s="9"/>
      <c r="M441" s="9"/>
      <c r="N441" s="9"/>
      <c r="O441" s="9"/>
      <c r="P441" s="9"/>
      <c r="Q441" s="9"/>
      <c r="R441" s="9"/>
      <c r="S441" s="9"/>
      <c r="T441" s="9"/>
      <c r="U441" s="9"/>
      <c r="V441" s="9"/>
      <c r="W441" s="9"/>
      <c r="X441" s="9"/>
      <c r="Y441" s="143"/>
      <c r="Z441" s="7">
        <v>0</v>
      </c>
      <c r="AC441" s="92" t="e">
        <f>#REF!-Y441</f>
        <v>#REF!</v>
      </c>
      <c r="AD441" s="262"/>
      <c r="AE441" s="245" t="s">
        <v>14</v>
      </c>
      <c r="AF441" s="118"/>
      <c r="AG441" s="249"/>
      <c r="AH441" s="250">
        <v>0</v>
      </c>
    </row>
    <row r="442" spans="1:34" ht="30" customHeight="1">
      <c r="A442" s="30" t="s">
        <v>170</v>
      </c>
      <c r="B442" s="60" t="s">
        <v>3</v>
      </c>
      <c r="C442" s="8">
        <v>2</v>
      </c>
      <c r="D442" s="9">
        <v>413.3</v>
      </c>
      <c r="E442" s="9">
        <v>17.5</v>
      </c>
      <c r="F442" s="9">
        <v>206.6</v>
      </c>
      <c r="G442" s="9">
        <v>0</v>
      </c>
      <c r="H442" s="9">
        <v>0</v>
      </c>
      <c r="I442" s="9">
        <v>333.5</v>
      </c>
      <c r="J442" s="9">
        <v>0</v>
      </c>
      <c r="K442" s="9">
        <v>0</v>
      </c>
      <c r="L442" s="9">
        <v>0</v>
      </c>
      <c r="M442" s="9">
        <v>57</v>
      </c>
      <c r="N442" s="9">
        <v>0</v>
      </c>
      <c r="O442" s="9">
        <v>0</v>
      </c>
      <c r="P442" s="9">
        <v>0</v>
      </c>
      <c r="Q442" s="9">
        <v>0</v>
      </c>
      <c r="R442" s="9">
        <v>64.5</v>
      </c>
      <c r="S442" s="9">
        <v>78.6</v>
      </c>
      <c r="T442" s="9">
        <v>0</v>
      </c>
      <c r="U442" s="9">
        <v>0</v>
      </c>
      <c r="V442" s="9">
        <v>0</v>
      </c>
      <c r="W442" s="9">
        <v>0</v>
      </c>
      <c r="X442" s="9">
        <v>0</v>
      </c>
      <c r="Y442" s="58">
        <v>1171</v>
      </c>
      <c r="Z442" s="7">
        <v>48791.666666666664</v>
      </c>
      <c r="AC442" s="92" t="e">
        <f>#REF!-Y442</f>
        <v>#REF!</v>
      </c>
      <c r="AD442" s="261"/>
      <c r="AE442" s="99" t="s">
        <v>3</v>
      </c>
      <c r="AF442" s="8">
        <v>2</v>
      </c>
      <c r="AG442" s="100">
        <v>48791.666666666664</v>
      </c>
      <c r="AH442" s="100">
        <v>99.7096540043552</v>
      </c>
    </row>
    <row r="443" spans="1:34" ht="30" customHeight="1">
      <c r="A443" s="30" t="s">
        <v>170</v>
      </c>
      <c r="B443" s="60" t="s">
        <v>2</v>
      </c>
      <c r="C443" s="8">
        <v>10</v>
      </c>
      <c r="D443" s="9">
        <v>1079.6999999999998</v>
      </c>
      <c r="E443" s="9">
        <v>67.4</v>
      </c>
      <c r="F443" s="9">
        <v>447.90000000000003</v>
      </c>
      <c r="G443" s="9">
        <v>0</v>
      </c>
      <c r="H443" s="9">
        <v>0</v>
      </c>
      <c r="I443" s="9">
        <v>991.5</v>
      </c>
      <c r="J443" s="9">
        <v>0</v>
      </c>
      <c r="K443" s="9">
        <v>0</v>
      </c>
      <c r="L443" s="9">
        <v>0</v>
      </c>
      <c r="M443" s="9">
        <v>208</v>
      </c>
      <c r="N443" s="9">
        <v>48</v>
      </c>
      <c r="O443" s="9">
        <v>0</v>
      </c>
      <c r="P443" s="9">
        <v>0</v>
      </c>
      <c r="Q443" s="9">
        <v>0</v>
      </c>
      <c r="R443" s="9">
        <v>211</v>
      </c>
      <c r="S443" s="9">
        <v>242.1</v>
      </c>
      <c r="T443" s="9">
        <v>21</v>
      </c>
      <c r="U443" s="9">
        <v>0</v>
      </c>
      <c r="V443" s="9">
        <v>0</v>
      </c>
      <c r="W443" s="9">
        <v>0</v>
      </c>
      <c r="X443" s="9">
        <v>22.200000000000003</v>
      </c>
      <c r="Y443" s="58">
        <v>3338.7999999999997</v>
      </c>
      <c r="Z443" s="7">
        <v>27823.333333333336</v>
      </c>
      <c r="AC443" s="92" t="e">
        <f>#REF!-Y443</f>
        <v>#REF!</v>
      </c>
      <c r="AD443" s="261"/>
      <c r="AE443" s="99" t="s">
        <v>2</v>
      </c>
      <c r="AF443" s="8">
        <v>10</v>
      </c>
      <c r="AG443" s="100">
        <v>27823.333333333336</v>
      </c>
      <c r="AH443" s="100">
        <v>114.2539594331759</v>
      </c>
    </row>
    <row r="444" spans="1:34" ht="27" customHeight="1">
      <c r="A444" s="30" t="s">
        <v>170</v>
      </c>
      <c r="B444" s="60" t="s">
        <v>19</v>
      </c>
      <c r="C444" s="8">
        <v>0</v>
      </c>
      <c r="D444" s="9">
        <v>0</v>
      </c>
      <c r="E444" s="9">
        <v>0</v>
      </c>
      <c r="F444" s="9">
        <v>0</v>
      </c>
      <c r="G444" s="9">
        <v>0</v>
      </c>
      <c r="H444" s="9">
        <v>0</v>
      </c>
      <c r="I444" s="9">
        <v>0</v>
      </c>
      <c r="J444" s="9">
        <v>0</v>
      </c>
      <c r="K444" s="9">
        <v>0</v>
      </c>
      <c r="L444" s="9">
        <v>0</v>
      </c>
      <c r="M444" s="9">
        <v>0</v>
      </c>
      <c r="N444" s="9">
        <v>0</v>
      </c>
      <c r="O444" s="9">
        <v>0</v>
      </c>
      <c r="P444" s="9">
        <v>0</v>
      </c>
      <c r="Q444" s="9">
        <v>0</v>
      </c>
      <c r="R444" s="9">
        <v>0</v>
      </c>
      <c r="S444" s="9">
        <v>0</v>
      </c>
      <c r="T444" s="9">
        <v>0</v>
      </c>
      <c r="U444" s="9">
        <v>0</v>
      </c>
      <c r="V444" s="9">
        <v>0</v>
      </c>
      <c r="W444" s="9">
        <v>0</v>
      </c>
      <c r="X444" s="9">
        <v>0</v>
      </c>
      <c r="Y444" s="58">
        <v>0</v>
      </c>
      <c r="Z444" s="7">
        <v>0</v>
      </c>
      <c r="AC444" s="92" t="e">
        <f>#REF!-Y444</f>
        <v>#REF!</v>
      </c>
      <c r="AD444" s="261"/>
      <c r="AE444" s="99" t="s">
        <v>19</v>
      </c>
      <c r="AF444" s="8">
        <v>0</v>
      </c>
      <c r="AG444" s="100">
        <v>0</v>
      </c>
      <c r="AH444" s="100">
        <v>0</v>
      </c>
    </row>
    <row r="445" spans="1:34" ht="30">
      <c r="A445" s="30" t="s">
        <v>170</v>
      </c>
      <c r="B445" s="61" t="s">
        <v>42</v>
      </c>
      <c r="C445" s="8">
        <v>18</v>
      </c>
      <c r="D445" s="9">
        <v>1256.7</v>
      </c>
      <c r="E445" s="9">
        <v>73.1</v>
      </c>
      <c r="F445" s="9">
        <v>460.59999999999997</v>
      </c>
      <c r="G445" s="9">
        <v>0</v>
      </c>
      <c r="H445" s="9">
        <v>0</v>
      </c>
      <c r="I445" s="9">
        <v>1317</v>
      </c>
      <c r="J445" s="9">
        <v>0</v>
      </c>
      <c r="K445" s="9">
        <v>0</v>
      </c>
      <c r="L445" s="9">
        <v>0</v>
      </c>
      <c r="M445" s="9">
        <v>206.90000000000003</v>
      </c>
      <c r="N445" s="9">
        <v>32.3</v>
      </c>
      <c r="O445" s="9">
        <v>0</v>
      </c>
      <c r="P445" s="9">
        <v>0</v>
      </c>
      <c r="Q445" s="9">
        <v>0</v>
      </c>
      <c r="R445" s="9">
        <v>239.3</v>
      </c>
      <c r="S445" s="9">
        <v>292.6</v>
      </c>
      <c r="T445" s="9">
        <v>15.2</v>
      </c>
      <c r="U445" s="9">
        <v>0</v>
      </c>
      <c r="V445" s="9">
        <v>0</v>
      </c>
      <c r="W445" s="9">
        <v>0</v>
      </c>
      <c r="X445" s="9">
        <v>0.8</v>
      </c>
      <c r="Y445" s="58">
        <v>3894.5</v>
      </c>
      <c r="Z445" s="7">
        <v>18030.09259259259</v>
      </c>
      <c r="AC445" s="92" t="e">
        <f>#REF!-Y445</f>
        <v>#REF!</v>
      </c>
      <c r="AD445" s="261"/>
      <c r="AE445" s="101" t="s">
        <v>42</v>
      </c>
      <c r="AF445" s="8">
        <v>18</v>
      </c>
      <c r="AG445" s="100">
        <v>18030.09259259259</v>
      </c>
      <c r="AH445" s="100">
        <v>128.08148324978117</v>
      </c>
    </row>
    <row r="446" spans="1:34" ht="30" customHeight="1">
      <c r="A446" s="30" t="s">
        <v>170</v>
      </c>
      <c r="B446" s="60" t="s">
        <v>43</v>
      </c>
      <c r="C446" s="8">
        <v>16</v>
      </c>
      <c r="D446" s="9">
        <v>997.3000000000001</v>
      </c>
      <c r="E446" s="9">
        <v>49.59999999999999</v>
      </c>
      <c r="F446" s="9">
        <v>271.8</v>
      </c>
      <c r="G446" s="9">
        <v>0</v>
      </c>
      <c r="H446" s="9">
        <v>0</v>
      </c>
      <c r="I446" s="9">
        <v>968.5</v>
      </c>
      <c r="J446" s="9">
        <v>0</v>
      </c>
      <c r="K446" s="9">
        <v>0</v>
      </c>
      <c r="L446" s="9">
        <v>0</v>
      </c>
      <c r="M446" s="9">
        <v>174.29999999999998</v>
      </c>
      <c r="N446" s="9">
        <v>18.400000000000002</v>
      </c>
      <c r="O446" s="9">
        <v>0</v>
      </c>
      <c r="P446" s="9">
        <v>0</v>
      </c>
      <c r="Q446" s="9">
        <v>0</v>
      </c>
      <c r="R446" s="9">
        <v>169.3</v>
      </c>
      <c r="S446" s="9">
        <v>180.6</v>
      </c>
      <c r="T446" s="9">
        <v>54.9</v>
      </c>
      <c r="U446" s="9">
        <v>0</v>
      </c>
      <c r="V446" s="9">
        <v>0</v>
      </c>
      <c r="W446" s="9">
        <v>0</v>
      </c>
      <c r="X446" s="9">
        <v>14.299999999999999</v>
      </c>
      <c r="Y446" s="58">
        <v>2899.0000000000005</v>
      </c>
      <c r="Z446" s="7">
        <v>15098.958333333336</v>
      </c>
      <c r="AC446" s="92" t="e">
        <f>#REF!-Y446</f>
        <v>#REF!</v>
      </c>
      <c r="AD446" s="261"/>
      <c r="AE446" s="99" t="s">
        <v>43</v>
      </c>
      <c r="AF446" s="8">
        <v>16</v>
      </c>
      <c r="AG446" s="100">
        <v>15098.958333333336</v>
      </c>
      <c r="AH446" s="100">
        <v>115.22109696179683</v>
      </c>
    </row>
    <row r="447" spans="1:34" ht="23.25" customHeight="1">
      <c r="A447" s="30" t="s">
        <v>170</v>
      </c>
      <c r="B447" s="62" t="s">
        <v>8</v>
      </c>
      <c r="C447" s="8"/>
      <c r="D447" s="9"/>
      <c r="E447" s="9"/>
      <c r="F447" s="9"/>
      <c r="G447" s="9"/>
      <c r="H447" s="9"/>
      <c r="I447" s="9"/>
      <c r="J447" s="9"/>
      <c r="K447" s="9"/>
      <c r="L447" s="9"/>
      <c r="M447" s="9"/>
      <c r="N447" s="9"/>
      <c r="O447" s="9"/>
      <c r="P447" s="9"/>
      <c r="Q447" s="9"/>
      <c r="R447" s="9"/>
      <c r="S447" s="9"/>
      <c r="T447" s="9"/>
      <c r="U447" s="9"/>
      <c r="V447" s="9"/>
      <c r="W447" s="9"/>
      <c r="X447" s="9"/>
      <c r="Y447" s="58">
        <v>0</v>
      </c>
      <c r="Z447" s="7">
        <v>0</v>
      </c>
      <c r="AC447" s="92" t="e">
        <f>#REF!-Y447</f>
        <v>#REF!</v>
      </c>
      <c r="AD447" s="261"/>
      <c r="AE447" s="102" t="s">
        <v>8</v>
      </c>
      <c r="AF447" s="8"/>
      <c r="AG447" s="100">
        <v>0</v>
      </c>
      <c r="AH447" s="100">
        <v>0</v>
      </c>
    </row>
    <row r="448" spans="1:34" ht="24.75" customHeight="1">
      <c r="A448" s="30" t="s">
        <v>170</v>
      </c>
      <c r="B448" s="63" t="s">
        <v>9</v>
      </c>
      <c r="C448" s="8">
        <v>13</v>
      </c>
      <c r="D448" s="9">
        <v>816.3000000000001</v>
      </c>
      <c r="E448" s="9">
        <v>42.1</v>
      </c>
      <c r="F448" s="9">
        <v>213</v>
      </c>
      <c r="G448" s="9">
        <v>0</v>
      </c>
      <c r="H448" s="9">
        <v>0</v>
      </c>
      <c r="I448" s="9">
        <v>815.9</v>
      </c>
      <c r="J448" s="9">
        <v>0</v>
      </c>
      <c r="K448" s="9">
        <v>0</v>
      </c>
      <c r="L448" s="9">
        <v>0</v>
      </c>
      <c r="M448" s="9">
        <v>146.19999999999996</v>
      </c>
      <c r="N448" s="9">
        <v>10.3</v>
      </c>
      <c r="O448" s="9">
        <v>0</v>
      </c>
      <c r="P448" s="9">
        <v>0</v>
      </c>
      <c r="Q448" s="9">
        <v>0</v>
      </c>
      <c r="R448" s="9">
        <v>135.2</v>
      </c>
      <c r="S448" s="9">
        <v>140.6</v>
      </c>
      <c r="T448" s="9">
        <v>54.9</v>
      </c>
      <c r="U448" s="9">
        <v>0</v>
      </c>
      <c r="V448" s="9">
        <v>0</v>
      </c>
      <c r="W448" s="9">
        <v>0</v>
      </c>
      <c r="X448" s="9">
        <v>14.3</v>
      </c>
      <c r="Y448" s="58">
        <v>2388.8</v>
      </c>
      <c r="Z448" s="7">
        <v>15312.820512820514</v>
      </c>
      <c r="AC448" s="92" t="e">
        <f>#REF!-Y448</f>
        <v>#REF!</v>
      </c>
      <c r="AD448" s="261"/>
      <c r="AE448" s="103" t="s">
        <v>9</v>
      </c>
      <c r="AF448" s="8">
        <v>13</v>
      </c>
      <c r="AG448" s="100">
        <v>15312.820512820514</v>
      </c>
      <c r="AH448" s="100">
        <v>117.17505818939114</v>
      </c>
    </row>
    <row r="449" spans="1:34" ht="35.25" customHeight="1">
      <c r="A449" s="30" t="s">
        <v>170</v>
      </c>
      <c r="B449" s="64" t="s">
        <v>44</v>
      </c>
      <c r="C449" s="8">
        <v>0</v>
      </c>
      <c r="D449" s="9">
        <v>0</v>
      </c>
      <c r="E449" s="9">
        <v>0</v>
      </c>
      <c r="F449" s="9">
        <v>0</v>
      </c>
      <c r="G449" s="9">
        <v>0</v>
      </c>
      <c r="H449" s="9">
        <v>0</v>
      </c>
      <c r="I449" s="9">
        <v>0</v>
      </c>
      <c r="J449" s="9">
        <v>0</v>
      </c>
      <c r="K449" s="9">
        <v>0</v>
      </c>
      <c r="L449" s="9">
        <v>0</v>
      </c>
      <c r="M449" s="9">
        <v>0</v>
      </c>
      <c r="N449" s="9">
        <v>0</v>
      </c>
      <c r="O449" s="9">
        <v>0</v>
      </c>
      <c r="P449" s="9">
        <v>0</v>
      </c>
      <c r="Q449" s="9">
        <v>0</v>
      </c>
      <c r="R449" s="9">
        <v>0</v>
      </c>
      <c r="S449" s="9">
        <v>0</v>
      </c>
      <c r="T449" s="9">
        <v>0</v>
      </c>
      <c r="U449" s="9">
        <v>0</v>
      </c>
      <c r="V449" s="9">
        <v>0</v>
      </c>
      <c r="W449" s="9">
        <v>0</v>
      </c>
      <c r="X449" s="9">
        <v>0</v>
      </c>
      <c r="Y449" s="58">
        <v>0</v>
      </c>
      <c r="Z449" s="7">
        <v>0</v>
      </c>
      <c r="AC449" s="92" t="e">
        <f>#REF!-Y449</f>
        <v>#REF!</v>
      </c>
      <c r="AD449" s="261"/>
      <c r="AE449" s="104" t="s">
        <v>44</v>
      </c>
      <c r="AF449" s="8">
        <v>0</v>
      </c>
      <c r="AG449" s="100">
        <v>0</v>
      </c>
      <c r="AH449" s="100">
        <v>0</v>
      </c>
    </row>
    <row r="450" spans="1:34" ht="22.5" customHeight="1">
      <c r="A450" s="30" t="s">
        <v>170</v>
      </c>
      <c r="B450" s="62" t="s">
        <v>8</v>
      </c>
      <c r="C450" s="8"/>
      <c r="D450" s="9"/>
      <c r="E450" s="9"/>
      <c r="F450" s="9"/>
      <c r="G450" s="9"/>
      <c r="H450" s="9"/>
      <c r="I450" s="9"/>
      <c r="J450" s="9"/>
      <c r="K450" s="9"/>
      <c r="L450" s="9"/>
      <c r="M450" s="9"/>
      <c r="N450" s="9"/>
      <c r="O450" s="9"/>
      <c r="P450" s="9"/>
      <c r="Q450" s="9"/>
      <c r="R450" s="9"/>
      <c r="S450" s="9"/>
      <c r="T450" s="9"/>
      <c r="U450" s="9"/>
      <c r="V450" s="9"/>
      <c r="W450" s="9"/>
      <c r="X450" s="9"/>
      <c r="Y450" s="58">
        <v>0</v>
      </c>
      <c r="Z450" s="7">
        <v>0</v>
      </c>
      <c r="AC450" s="92" t="e">
        <f>#REF!-Y450</f>
        <v>#REF!</v>
      </c>
      <c r="AD450" s="261"/>
      <c r="AE450" s="102" t="s">
        <v>8</v>
      </c>
      <c r="AF450" s="8"/>
      <c r="AG450" s="100">
        <v>0</v>
      </c>
      <c r="AH450" s="100">
        <v>0</v>
      </c>
    </row>
    <row r="451" spans="1:34" ht="22.5" customHeight="1">
      <c r="A451" s="30" t="s">
        <v>170</v>
      </c>
      <c r="B451" s="63" t="s">
        <v>10</v>
      </c>
      <c r="C451" s="8">
        <v>0</v>
      </c>
      <c r="D451" s="9">
        <v>0</v>
      </c>
      <c r="E451" s="9">
        <v>0</v>
      </c>
      <c r="F451" s="9">
        <v>0</v>
      </c>
      <c r="G451" s="9">
        <v>0</v>
      </c>
      <c r="H451" s="9">
        <v>0</v>
      </c>
      <c r="I451" s="9">
        <v>0</v>
      </c>
      <c r="J451" s="9">
        <v>0</v>
      </c>
      <c r="K451" s="9">
        <v>0</v>
      </c>
      <c r="L451" s="9">
        <v>0</v>
      </c>
      <c r="M451" s="9">
        <v>0</v>
      </c>
      <c r="N451" s="9">
        <v>0</v>
      </c>
      <c r="O451" s="9">
        <v>0</v>
      </c>
      <c r="P451" s="9">
        <v>0</v>
      </c>
      <c r="Q451" s="9">
        <v>0</v>
      </c>
      <c r="R451" s="9">
        <v>0</v>
      </c>
      <c r="S451" s="9">
        <v>0</v>
      </c>
      <c r="T451" s="9">
        <v>0</v>
      </c>
      <c r="U451" s="9">
        <v>0</v>
      </c>
      <c r="V451" s="9">
        <v>0</v>
      </c>
      <c r="W451" s="9">
        <v>0</v>
      </c>
      <c r="X451" s="9">
        <v>0</v>
      </c>
      <c r="Y451" s="58">
        <v>0</v>
      </c>
      <c r="Z451" s="7">
        <v>0</v>
      </c>
      <c r="AC451" s="92" t="e">
        <f>#REF!-Y451</f>
        <v>#REF!</v>
      </c>
      <c r="AD451" s="261"/>
      <c r="AE451" s="103" t="s">
        <v>10</v>
      </c>
      <c r="AF451" s="8">
        <v>0</v>
      </c>
      <c r="AG451" s="100">
        <v>0</v>
      </c>
      <c r="AH451" s="100">
        <v>0</v>
      </c>
    </row>
    <row r="452" spans="1:34" ht="30">
      <c r="A452" s="30" t="s">
        <v>170</v>
      </c>
      <c r="B452" s="65" t="s">
        <v>11</v>
      </c>
      <c r="C452" s="8">
        <v>3</v>
      </c>
      <c r="D452" s="9">
        <v>206.6</v>
      </c>
      <c r="E452" s="9">
        <v>0</v>
      </c>
      <c r="F452" s="9">
        <v>55.89999999999999</v>
      </c>
      <c r="G452" s="9">
        <v>0</v>
      </c>
      <c r="H452" s="9">
        <v>132.3</v>
      </c>
      <c r="I452" s="9">
        <v>101.69999999999999</v>
      </c>
      <c r="J452" s="9">
        <v>0</v>
      </c>
      <c r="K452" s="9">
        <v>0</v>
      </c>
      <c r="L452" s="9">
        <v>0</v>
      </c>
      <c r="M452" s="9">
        <v>22</v>
      </c>
      <c r="N452" s="9">
        <v>13.100000000000001</v>
      </c>
      <c r="O452" s="9">
        <v>0</v>
      </c>
      <c r="P452" s="9">
        <v>0</v>
      </c>
      <c r="Q452" s="9">
        <v>0</v>
      </c>
      <c r="R452" s="9">
        <v>39.2</v>
      </c>
      <c r="S452" s="9">
        <v>42</v>
      </c>
      <c r="T452" s="9">
        <v>0</v>
      </c>
      <c r="U452" s="9">
        <v>0</v>
      </c>
      <c r="V452" s="9">
        <v>0</v>
      </c>
      <c r="W452" s="9">
        <v>0</v>
      </c>
      <c r="X452" s="9">
        <v>0</v>
      </c>
      <c r="Y452" s="58">
        <v>612.8000000000001</v>
      </c>
      <c r="Z452" s="7">
        <v>17022.222222222223</v>
      </c>
      <c r="AC452" s="92" t="e">
        <f>#REF!-Y452</f>
        <v>#REF!</v>
      </c>
      <c r="AD452" s="261"/>
      <c r="AE452" s="10" t="s">
        <v>11</v>
      </c>
      <c r="AF452" s="8">
        <v>3</v>
      </c>
      <c r="AG452" s="100">
        <v>17022.222222222223</v>
      </c>
      <c r="AH452" s="100">
        <v>133.59148112294287</v>
      </c>
    </row>
    <row r="453" spans="1:34" ht="31.5" customHeight="1">
      <c r="A453" s="30" t="s">
        <v>170</v>
      </c>
      <c r="B453" s="65" t="s">
        <v>13</v>
      </c>
      <c r="C453" s="8">
        <v>18</v>
      </c>
      <c r="D453" s="9">
        <v>3045.6</v>
      </c>
      <c r="E453" s="9">
        <v>0</v>
      </c>
      <c r="F453" s="9">
        <v>771.4000000000001</v>
      </c>
      <c r="G453" s="9">
        <v>0</v>
      </c>
      <c r="H453" s="9">
        <v>0</v>
      </c>
      <c r="I453" s="9">
        <v>1592.7</v>
      </c>
      <c r="J453" s="9">
        <v>0</v>
      </c>
      <c r="K453" s="9">
        <v>0</v>
      </c>
      <c r="L453" s="9">
        <v>0</v>
      </c>
      <c r="M453" s="9">
        <v>334.40000000000003</v>
      </c>
      <c r="N453" s="9">
        <v>22</v>
      </c>
      <c r="O453" s="9">
        <v>0</v>
      </c>
      <c r="P453" s="9">
        <v>0</v>
      </c>
      <c r="Q453" s="9">
        <v>0</v>
      </c>
      <c r="R453" s="9">
        <v>421.29999999999995</v>
      </c>
      <c r="S453" s="9">
        <v>431.6</v>
      </c>
      <c r="T453" s="9">
        <v>49.9</v>
      </c>
      <c r="U453" s="9">
        <v>0</v>
      </c>
      <c r="V453" s="9">
        <v>0</v>
      </c>
      <c r="W453" s="9">
        <v>0</v>
      </c>
      <c r="X453" s="9">
        <v>0.9</v>
      </c>
      <c r="Y453" s="58">
        <v>6669.799999999999</v>
      </c>
      <c r="Z453" s="7">
        <v>30878.703703703704</v>
      </c>
      <c r="AC453" s="92" t="e">
        <f>#REF!-Y453</f>
        <v>#REF!</v>
      </c>
      <c r="AD453" s="261"/>
      <c r="AE453" s="10" t="s">
        <v>13</v>
      </c>
      <c r="AF453" s="8">
        <v>18</v>
      </c>
      <c r="AG453" s="100">
        <v>30878.703703703704</v>
      </c>
      <c r="AH453" s="100">
        <v>66.46637772524299</v>
      </c>
    </row>
    <row r="454" spans="1:34" ht="24" customHeight="1">
      <c r="A454" s="30" t="s">
        <v>170</v>
      </c>
      <c r="B454" s="62" t="s">
        <v>8</v>
      </c>
      <c r="C454" s="8"/>
      <c r="D454" s="9"/>
      <c r="E454" s="9"/>
      <c r="F454" s="9"/>
      <c r="G454" s="9"/>
      <c r="H454" s="9"/>
      <c r="I454" s="9"/>
      <c r="J454" s="9"/>
      <c r="K454" s="9"/>
      <c r="L454" s="9"/>
      <c r="M454" s="9"/>
      <c r="N454" s="9"/>
      <c r="O454" s="9"/>
      <c r="P454" s="9"/>
      <c r="Q454" s="9"/>
      <c r="R454" s="9"/>
      <c r="S454" s="9"/>
      <c r="T454" s="9"/>
      <c r="U454" s="9"/>
      <c r="V454" s="9"/>
      <c r="W454" s="9"/>
      <c r="X454" s="9"/>
      <c r="Y454" s="58">
        <v>0</v>
      </c>
      <c r="Z454" s="7">
        <v>0</v>
      </c>
      <c r="AC454" s="92" t="e">
        <f>#REF!-Y454</f>
        <v>#REF!</v>
      </c>
      <c r="AD454" s="261"/>
      <c r="AE454" s="102" t="s">
        <v>8</v>
      </c>
      <c r="AF454" s="8"/>
      <c r="AG454" s="100">
        <v>0</v>
      </c>
      <c r="AH454" s="100">
        <v>0</v>
      </c>
    </row>
    <row r="455" spans="1:34" ht="20.25" customHeight="1">
      <c r="A455" s="30" t="s">
        <v>170</v>
      </c>
      <c r="B455" s="63" t="s">
        <v>12</v>
      </c>
      <c r="C455" s="8">
        <v>18</v>
      </c>
      <c r="D455" s="9">
        <v>3045.6</v>
      </c>
      <c r="E455" s="9">
        <v>0</v>
      </c>
      <c r="F455" s="9">
        <v>771.4</v>
      </c>
      <c r="G455" s="9">
        <v>0</v>
      </c>
      <c r="H455" s="9">
        <v>0</v>
      </c>
      <c r="I455" s="9">
        <v>1592.7</v>
      </c>
      <c r="J455" s="9">
        <v>0</v>
      </c>
      <c r="K455" s="9">
        <v>0</v>
      </c>
      <c r="L455" s="9">
        <v>0</v>
      </c>
      <c r="M455" s="9">
        <v>334.4</v>
      </c>
      <c r="N455" s="9">
        <v>22</v>
      </c>
      <c r="O455" s="9">
        <v>0</v>
      </c>
      <c r="P455" s="9">
        <v>0</v>
      </c>
      <c r="Q455" s="9">
        <v>0</v>
      </c>
      <c r="R455" s="9">
        <v>421.3</v>
      </c>
      <c r="S455" s="9">
        <v>431.6</v>
      </c>
      <c r="T455" s="9">
        <v>49.9</v>
      </c>
      <c r="U455" s="9">
        <v>0</v>
      </c>
      <c r="V455" s="9">
        <v>0</v>
      </c>
      <c r="W455" s="9">
        <v>0</v>
      </c>
      <c r="X455" s="9">
        <v>0.9</v>
      </c>
      <c r="Y455" s="58">
        <v>6669.799999999999</v>
      </c>
      <c r="Z455" s="7">
        <v>30878.703703703704</v>
      </c>
      <c r="AC455" s="92" t="e">
        <f>#REF!-Y455</f>
        <v>#REF!</v>
      </c>
      <c r="AD455" s="261"/>
      <c r="AE455" s="103" t="s">
        <v>12</v>
      </c>
      <c r="AF455" s="8">
        <v>18</v>
      </c>
      <c r="AG455" s="100">
        <v>30878.703703703704</v>
      </c>
      <c r="AH455" s="100">
        <v>66.46637772524299</v>
      </c>
    </row>
    <row r="456" spans="1:34" ht="19.5" customHeight="1" thickBot="1">
      <c r="A456" s="30" t="s">
        <v>170</v>
      </c>
      <c r="B456" s="64" t="s">
        <v>41</v>
      </c>
      <c r="C456" s="8">
        <v>10</v>
      </c>
      <c r="D456" s="9">
        <v>399.59999999999997</v>
      </c>
      <c r="E456" s="9">
        <v>0</v>
      </c>
      <c r="F456" s="9">
        <v>0</v>
      </c>
      <c r="G456" s="9">
        <v>0</v>
      </c>
      <c r="H456" s="9">
        <v>381.70000000000005</v>
      </c>
      <c r="I456" s="9">
        <v>0</v>
      </c>
      <c r="J456" s="9">
        <v>0</v>
      </c>
      <c r="K456" s="9">
        <v>0</v>
      </c>
      <c r="L456" s="9">
        <v>0</v>
      </c>
      <c r="M456" s="9">
        <v>53.99999999999999</v>
      </c>
      <c r="N456" s="9">
        <v>2.4</v>
      </c>
      <c r="O456" s="9">
        <v>207.3</v>
      </c>
      <c r="P456" s="9">
        <v>84.6</v>
      </c>
      <c r="Q456" s="9">
        <v>0</v>
      </c>
      <c r="R456" s="9">
        <v>0</v>
      </c>
      <c r="S456" s="9">
        <v>78.8</v>
      </c>
      <c r="T456" s="9">
        <v>5</v>
      </c>
      <c r="U456" s="9">
        <v>0</v>
      </c>
      <c r="V456" s="9">
        <v>0</v>
      </c>
      <c r="W456" s="9">
        <v>11.3</v>
      </c>
      <c r="X456" s="9">
        <v>0</v>
      </c>
      <c r="Y456" s="58">
        <v>1224.6999999999998</v>
      </c>
      <c r="Z456" s="7">
        <v>10205.833333333332</v>
      </c>
      <c r="AC456" s="92" t="e">
        <f>#REF!-Y456</f>
        <v>#REF!</v>
      </c>
      <c r="AD456" s="263"/>
      <c r="AE456" s="246" t="s">
        <v>41</v>
      </c>
      <c r="AF456" s="50">
        <v>10</v>
      </c>
      <c r="AG456" s="248">
        <v>10205.833333333332</v>
      </c>
      <c r="AH456" s="248">
        <v>115.24024024024027</v>
      </c>
    </row>
    <row r="457" spans="1:34" ht="57" thickBot="1">
      <c r="A457" s="28" t="s">
        <v>171</v>
      </c>
      <c r="B457" s="17" t="s">
        <v>7</v>
      </c>
      <c r="C457" s="51">
        <v>82</v>
      </c>
      <c r="D457" s="53">
        <v>7574.6</v>
      </c>
      <c r="E457" s="53">
        <v>200.70000000000002</v>
      </c>
      <c r="F457" s="53">
        <v>1820</v>
      </c>
      <c r="G457" s="53">
        <v>0</v>
      </c>
      <c r="H457" s="53">
        <v>2158.2</v>
      </c>
      <c r="I457" s="53">
        <v>4931.2</v>
      </c>
      <c r="J457" s="53">
        <v>0</v>
      </c>
      <c r="K457" s="53">
        <v>0</v>
      </c>
      <c r="L457" s="53">
        <v>0</v>
      </c>
      <c r="M457" s="53">
        <v>833.8</v>
      </c>
      <c r="N457" s="53">
        <v>52.4</v>
      </c>
      <c r="O457" s="53">
        <v>35.1</v>
      </c>
      <c r="P457" s="53">
        <v>136.2</v>
      </c>
      <c r="Q457" s="53">
        <v>0</v>
      </c>
      <c r="R457" s="53">
        <v>1149.3</v>
      </c>
      <c r="S457" s="53">
        <v>1000.8000000000001</v>
      </c>
      <c r="T457" s="53">
        <v>304.1</v>
      </c>
      <c r="U457" s="53">
        <v>0</v>
      </c>
      <c r="V457" s="53">
        <v>0</v>
      </c>
      <c r="W457" s="53">
        <v>0</v>
      </c>
      <c r="X457" s="53">
        <v>99.8</v>
      </c>
      <c r="Y457" s="53">
        <v>20296.199999999997</v>
      </c>
      <c r="Z457" s="54">
        <v>20626.21951219512</v>
      </c>
      <c r="AC457" s="92" t="e">
        <f>#REF!-Y457</f>
        <v>#REF!</v>
      </c>
      <c r="AD457" s="236" t="s">
        <v>171</v>
      </c>
      <c r="AE457" s="237" t="s">
        <v>7</v>
      </c>
      <c r="AF457" s="112">
        <v>82</v>
      </c>
      <c r="AG457" s="238">
        <v>20626.21951219512</v>
      </c>
      <c r="AH457" s="238">
        <v>106.80696010350381</v>
      </c>
    </row>
    <row r="458" spans="1:34" ht="30" customHeight="1">
      <c r="A458" s="28" t="s">
        <v>171</v>
      </c>
      <c r="B458" s="57" t="s">
        <v>14</v>
      </c>
      <c r="C458" s="8"/>
      <c r="D458" s="9"/>
      <c r="E458" s="9"/>
      <c r="F458" s="9"/>
      <c r="G458" s="9"/>
      <c r="H458" s="9"/>
      <c r="I458" s="9"/>
      <c r="J458" s="9"/>
      <c r="K458" s="9"/>
      <c r="L458" s="9"/>
      <c r="M458" s="9"/>
      <c r="N458" s="9"/>
      <c r="O458" s="9"/>
      <c r="P458" s="9"/>
      <c r="Q458" s="9"/>
      <c r="R458" s="9"/>
      <c r="S458" s="9"/>
      <c r="T458" s="9"/>
      <c r="U458" s="9"/>
      <c r="V458" s="9"/>
      <c r="W458" s="9"/>
      <c r="X458" s="9"/>
      <c r="Y458" s="58"/>
      <c r="Z458" s="7">
        <v>0</v>
      </c>
      <c r="AC458" s="92" t="e">
        <f>#REF!-Y458</f>
        <v>#REF!</v>
      </c>
      <c r="AD458" s="258"/>
      <c r="AE458" s="245" t="s">
        <v>14</v>
      </c>
      <c r="AF458" s="118"/>
      <c r="AG458" s="249"/>
      <c r="AH458" s="250">
        <v>0</v>
      </c>
    </row>
    <row r="459" spans="1:34" ht="31.5" customHeight="1">
      <c r="A459" s="28" t="s">
        <v>171</v>
      </c>
      <c r="B459" s="60" t="s">
        <v>3</v>
      </c>
      <c r="C459" s="8">
        <v>2</v>
      </c>
      <c r="D459" s="9">
        <v>421.5</v>
      </c>
      <c r="E459" s="9">
        <v>16.4</v>
      </c>
      <c r="F459" s="9">
        <v>211.5</v>
      </c>
      <c r="G459" s="9">
        <v>0</v>
      </c>
      <c r="H459" s="9">
        <v>74.7</v>
      </c>
      <c r="I459" s="9">
        <v>289.7</v>
      </c>
      <c r="J459" s="9">
        <v>0</v>
      </c>
      <c r="K459" s="9">
        <v>0</v>
      </c>
      <c r="L459" s="9">
        <v>0</v>
      </c>
      <c r="M459" s="9">
        <v>39</v>
      </c>
      <c r="N459" s="9">
        <v>0</v>
      </c>
      <c r="O459" s="9">
        <v>0</v>
      </c>
      <c r="P459" s="9">
        <v>0</v>
      </c>
      <c r="Q459" s="9">
        <v>0</v>
      </c>
      <c r="R459" s="9">
        <v>64.4</v>
      </c>
      <c r="S459" s="9">
        <v>64.3</v>
      </c>
      <c r="T459" s="9">
        <v>0</v>
      </c>
      <c r="U459" s="9">
        <v>0</v>
      </c>
      <c r="V459" s="9">
        <v>0</v>
      </c>
      <c r="W459" s="9">
        <v>0</v>
      </c>
      <c r="X459" s="9">
        <v>0</v>
      </c>
      <c r="Y459" s="58">
        <v>1181.5</v>
      </c>
      <c r="Z459" s="7">
        <v>49229.166666666664</v>
      </c>
      <c r="AC459" s="92" t="e">
        <f>#REF!-Y459</f>
        <v>#REF!</v>
      </c>
      <c r="AD459" s="259"/>
      <c r="AE459" s="99" t="s">
        <v>3</v>
      </c>
      <c r="AF459" s="8">
        <v>2</v>
      </c>
      <c r="AG459" s="100">
        <v>49229.166666666664</v>
      </c>
      <c r="AH459" s="100">
        <v>101.70818505338077</v>
      </c>
    </row>
    <row r="460" spans="1:34" ht="30" customHeight="1">
      <c r="A460" s="28" t="s">
        <v>171</v>
      </c>
      <c r="B460" s="60" t="s">
        <v>2</v>
      </c>
      <c r="C460" s="8">
        <v>12</v>
      </c>
      <c r="D460" s="9">
        <v>1492.5</v>
      </c>
      <c r="E460" s="9">
        <v>87.6</v>
      </c>
      <c r="F460" s="9">
        <v>596.3</v>
      </c>
      <c r="G460" s="9">
        <v>0</v>
      </c>
      <c r="H460" s="9">
        <v>297.1</v>
      </c>
      <c r="I460" s="9">
        <v>1203.8000000000002</v>
      </c>
      <c r="J460" s="9">
        <v>0</v>
      </c>
      <c r="K460" s="9">
        <v>0</v>
      </c>
      <c r="L460" s="9">
        <v>0</v>
      </c>
      <c r="M460" s="9">
        <v>210.10000000000002</v>
      </c>
      <c r="N460" s="9">
        <v>10.7</v>
      </c>
      <c r="O460" s="9">
        <v>0</v>
      </c>
      <c r="P460" s="9">
        <v>0</v>
      </c>
      <c r="Q460" s="9">
        <v>0</v>
      </c>
      <c r="R460" s="9">
        <v>233.8</v>
      </c>
      <c r="S460" s="9">
        <v>240.7</v>
      </c>
      <c r="T460" s="9">
        <v>43.6</v>
      </c>
      <c r="U460" s="9">
        <v>0</v>
      </c>
      <c r="V460" s="9">
        <v>0</v>
      </c>
      <c r="W460" s="9">
        <v>0</v>
      </c>
      <c r="X460" s="9">
        <v>0</v>
      </c>
      <c r="Y460" s="58">
        <v>4416.2</v>
      </c>
      <c r="Z460" s="7">
        <v>30668.055555555555</v>
      </c>
      <c r="AC460" s="92" t="e">
        <f>#REF!-Y460</f>
        <v>#REF!</v>
      </c>
      <c r="AD460" s="259"/>
      <c r="AE460" s="99" t="s">
        <v>2</v>
      </c>
      <c r="AF460" s="8">
        <v>12</v>
      </c>
      <c r="AG460" s="100">
        <v>30668.055555555555</v>
      </c>
      <c r="AH460" s="100">
        <v>116.69011725293133</v>
      </c>
    </row>
    <row r="461" spans="1:34" ht="27" customHeight="1">
      <c r="A461" s="28" t="s">
        <v>171</v>
      </c>
      <c r="B461" s="60" t="s">
        <v>19</v>
      </c>
      <c r="C461" s="8">
        <v>0</v>
      </c>
      <c r="D461" s="9">
        <v>0</v>
      </c>
      <c r="E461" s="9">
        <v>0</v>
      </c>
      <c r="F461" s="9">
        <v>0</v>
      </c>
      <c r="G461" s="9">
        <v>0</v>
      </c>
      <c r="H461" s="9">
        <v>0</v>
      </c>
      <c r="I461" s="9">
        <v>0</v>
      </c>
      <c r="J461" s="9">
        <v>0</v>
      </c>
      <c r="K461" s="9">
        <v>0</v>
      </c>
      <c r="L461" s="9">
        <v>0</v>
      </c>
      <c r="M461" s="9">
        <v>0</v>
      </c>
      <c r="N461" s="9">
        <v>0</v>
      </c>
      <c r="O461" s="9">
        <v>0</v>
      </c>
      <c r="P461" s="9">
        <v>0</v>
      </c>
      <c r="Q461" s="9">
        <v>0</v>
      </c>
      <c r="R461" s="9">
        <v>0</v>
      </c>
      <c r="S461" s="9">
        <v>0</v>
      </c>
      <c r="T461" s="9">
        <v>0</v>
      </c>
      <c r="U461" s="9">
        <v>0</v>
      </c>
      <c r="V461" s="9">
        <v>0</v>
      </c>
      <c r="W461" s="9">
        <v>0</v>
      </c>
      <c r="X461" s="9">
        <v>0</v>
      </c>
      <c r="Y461" s="58">
        <v>0</v>
      </c>
      <c r="Z461" s="7">
        <v>0</v>
      </c>
      <c r="AC461" s="92" t="e">
        <f>#REF!-Y461</f>
        <v>#REF!</v>
      </c>
      <c r="AD461" s="259"/>
      <c r="AE461" s="99" t="s">
        <v>19</v>
      </c>
      <c r="AF461" s="8">
        <v>0</v>
      </c>
      <c r="AG461" s="100">
        <v>0</v>
      </c>
      <c r="AH461" s="100">
        <v>0</v>
      </c>
    </row>
    <row r="462" spans="1:34" ht="27.75" customHeight="1">
      <c r="A462" s="28" t="s">
        <v>171</v>
      </c>
      <c r="B462" s="61" t="s">
        <v>42</v>
      </c>
      <c r="C462" s="8">
        <v>17</v>
      </c>
      <c r="D462" s="9">
        <v>1107.4</v>
      </c>
      <c r="E462" s="9">
        <v>55.8</v>
      </c>
      <c r="F462" s="9">
        <v>306.3</v>
      </c>
      <c r="G462" s="9">
        <v>0</v>
      </c>
      <c r="H462" s="9">
        <v>215</v>
      </c>
      <c r="I462" s="9">
        <v>831</v>
      </c>
      <c r="J462" s="9">
        <v>0</v>
      </c>
      <c r="K462" s="9">
        <v>0</v>
      </c>
      <c r="L462" s="9">
        <v>0</v>
      </c>
      <c r="M462" s="9">
        <v>156.4</v>
      </c>
      <c r="N462" s="9">
        <v>16.7</v>
      </c>
      <c r="O462" s="9">
        <v>0</v>
      </c>
      <c r="P462" s="9">
        <v>0</v>
      </c>
      <c r="Q462" s="9">
        <v>0</v>
      </c>
      <c r="R462" s="9">
        <v>214.5</v>
      </c>
      <c r="S462" s="9">
        <v>171.1</v>
      </c>
      <c r="T462" s="9">
        <v>82.3</v>
      </c>
      <c r="U462" s="9">
        <v>0</v>
      </c>
      <c r="V462" s="9">
        <v>0</v>
      </c>
      <c r="W462" s="9">
        <v>0</v>
      </c>
      <c r="X462" s="9">
        <v>39.1</v>
      </c>
      <c r="Y462" s="58">
        <v>3195.6</v>
      </c>
      <c r="Z462" s="7">
        <v>15664.70588235294</v>
      </c>
      <c r="AC462" s="92" t="e">
        <f>#REF!-Y462</f>
        <v>#REF!</v>
      </c>
      <c r="AD462" s="259"/>
      <c r="AE462" s="101" t="s">
        <v>42</v>
      </c>
      <c r="AF462" s="8">
        <v>17</v>
      </c>
      <c r="AG462" s="100">
        <v>15664.70588235294</v>
      </c>
      <c r="AH462" s="100">
        <v>109.90608632833663</v>
      </c>
    </row>
    <row r="463" spans="1:34" ht="30" customHeight="1">
      <c r="A463" s="28" t="s">
        <v>171</v>
      </c>
      <c r="B463" s="60" t="s">
        <v>43</v>
      </c>
      <c r="C463" s="8">
        <v>14</v>
      </c>
      <c r="D463" s="9">
        <v>865.1</v>
      </c>
      <c r="E463" s="9">
        <v>40.9</v>
      </c>
      <c r="F463" s="9">
        <v>167.2</v>
      </c>
      <c r="G463" s="9">
        <v>0</v>
      </c>
      <c r="H463" s="9">
        <v>144.5</v>
      </c>
      <c r="I463" s="9">
        <v>713.7</v>
      </c>
      <c r="J463" s="9">
        <v>0</v>
      </c>
      <c r="K463" s="9">
        <v>0</v>
      </c>
      <c r="L463" s="9">
        <v>0</v>
      </c>
      <c r="M463" s="9">
        <v>87.8</v>
      </c>
      <c r="N463" s="9">
        <v>14.6</v>
      </c>
      <c r="O463" s="9">
        <v>1.4</v>
      </c>
      <c r="P463" s="9">
        <v>0</v>
      </c>
      <c r="Q463" s="9">
        <v>0</v>
      </c>
      <c r="R463" s="9">
        <v>141.6</v>
      </c>
      <c r="S463" s="9">
        <v>114.1</v>
      </c>
      <c r="T463" s="9">
        <v>94.6</v>
      </c>
      <c r="U463" s="9">
        <v>0</v>
      </c>
      <c r="V463" s="9">
        <v>0</v>
      </c>
      <c r="W463" s="9">
        <v>0</v>
      </c>
      <c r="X463" s="9">
        <v>1.4</v>
      </c>
      <c r="Y463" s="58">
        <v>2386.9</v>
      </c>
      <c r="Z463" s="7">
        <v>14207.738095238097</v>
      </c>
      <c r="AC463" s="92" t="e">
        <f>#REF!-Y463</f>
        <v>#REF!</v>
      </c>
      <c r="AD463" s="259"/>
      <c r="AE463" s="99" t="s">
        <v>43</v>
      </c>
      <c r="AF463" s="8">
        <v>14</v>
      </c>
      <c r="AG463" s="100">
        <v>14207.738095238097</v>
      </c>
      <c r="AH463" s="100">
        <v>112.391631025315</v>
      </c>
    </row>
    <row r="464" spans="1:34" ht="26.25" customHeight="1">
      <c r="A464" s="28" t="s">
        <v>171</v>
      </c>
      <c r="B464" s="62" t="s">
        <v>8</v>
      </c>
      <c r="C464" s="8"/>
      <c r="D464" s="9"/>
      <c r="E464" s="9"/>
      <c r="F464" s="9"/>
      <c r="G464" s="9"/>
      <c r="H464" s="9"/>
      <c r="I464" s="9"/>
      <c r="J464" s="9"/>
      <c r="K464" s="9"/>
      <c r="L464" s="9"/>
      <c r="M464" s="9"/>
      <c r="N464" s="9"/>
      <c r="O464" s="9"/>
      <c r="P464" s="9"/>
      <c r="Q464" s="9"/>
      <c r="R464" s="9"/>
      <c r="S464" s="9"/>
      <c r="T464" s="9"/>
      <c r="U464" s="9"/>
      <c r="V464" s="9"/>
      <c r="W464" s="9"/>
      <c r="X464" s="9"/>
      <c r="Y464" s="58">
        <v>0</v>
      </c>
      <c r="Z464" s="7">
        <v>0</v>
      </c>
      <c r="AC464" s="92" t="e">
        <f>#REF!-Y464</f>
        <v>#REF!</v>
      </c>
      <c r="AD464" s="259"/>
      <c r="AE464" s="102" t="s">
        <v>8</v>
      </c>
      <c r="AF464" s="8"/>
      <c r="AG464" s="100">
        <v>0</v>
      </c>
      <c r="AH464" s="100">
        <v>0</v>
      </c>
    </row>
    <row r="465" spans="1:34" ht="26.25" customHeight="1">
      <c r="A465" s="28" t="s">
        <v>171</v>
      </c>
      <c r="B465" s="63" t="s">
        <v>9</v>
      </c>
      <c r="C465" s="8">
        <v>11</v>
      </c>
      <c r="D465" s="9">
        <v>698.1</v>
      </c>
      <c r="E465" s="9">
        <v>33.699999999999996</v>
      </c>
      <c r="F465" s="9">
        <v>136.79999999999998</v>
      </c>
      <c r="G465" s="9">
        <v>0</v>
      </c>
      <c r="H465" s="9">
        <v>120</v>
      </c>
      <c r="I465" s="9">
        <v>599.2</v>
      </c>
      <c r="J465" s="9">
        <v>0</v>
      </c>
      <c r="K465" s="9">
        <v>0</v>
      </c>
      <c r="L465" s="9">
        <v>0</v>
      </c>
      <c r="M465" s="9">
        <v>74.4</v>
      </c>
      <c r="N465" s="9">
        <v>15</v>
      </c>
      <c r="O465" s="9">
        <v>0.6</v>
      </c>
      <c r="P465" s="9">
        <v>0</v>
      </c>
      <c r="Q465" s="9">
        <v>0</v>
      </c>
      <c r="R465" s="9">
        <v>122</v>
      </c>
      <c r="S465" s="9">
        <v>96</v>
      </c>
      <c r="T465" s="9">
        <v>88.9</v>
      </c>
      <c r="U465" s="9">
        <v>0</v>
      </c>
      <c r="V465" s="9">
        <v>0</v>
      </c>
      <c r="W465" s="9">
        <v>0</v>
      </c>
      <c r="X465" s="9">
        <v>1.1</v>
      </c>
      <c r="Y465" s="58">
        <v>1985.8000000000002</v>
      </c>
      <c r="Z465" s="7">
        <v>15043.939393939394</v>
      </c>
      <c r="AC465" s="92" t="e">
        <f>#REF!-Y465</f>
        <v>#REF!</v>
      </c>
      <c r="AD465" s="259"/>
      <c r="AE465" s="103" t="s">
        <v>9</v>
      </c>
      <c r="AF465" s="8">
        <v>11</v>
      </c>
      <c r="AG465" s="100">
        <v>15043.939393939394</v>
      </c>
      <c r="AH465" s="100">
        <v>116.77410113164304</v>
      </c>
    </row>
    <row r="466" spans="1:34" ht="36" customHeight="1">
      <c r="A466" s="28" t="s">
        <v>171</v>
      </c>
      <c r="B466" s="64" t="s">
        <v>44</v>
      </c>
      <c r="C466" s="8">
        <v>0</v>
      </c>
      <c r="D466" s="9">
        <v>0</v>
      </c>
      <c r="E466" s="9">
        <v>0</v>
      </c>
      <c r="F466" s="9">
        <v>0</v>
      </c>
      <c r="G466" s="9">
        <v>0</v>
      </c>
      <c r="H466" s="9">
        <v>0</v>
      </c>
      <c r="I466" s="9">
        <v>0</v>
      </c>
      <c r="J466" s="9">
        <v>0</v>
      </c>
      <c r="K466" s="9">
        <v>0</v>
      </c>
      <c r="L466" s="9">
        <v>0</v>
      </c>
      <c r="M466" s="9">
        <v>0</v>
      </c>
      <c r="N466" s="9">
        <v>0</v>
      </c>
      <c r="O466" s="9">
        <v>0</v>
      </c>
      <c r="P466" s="9">
        <v>0</v>
      </c>
      <c r="Q466" s="9">
        <v>0</v>
      </c>
      <c r="R466" s="9">
        <v>0</v>
      </c>
      <c r="S466" s="9">
        <v>0</v>
      </c>
      <c r="T466" s="9">
        <v>0</v>
      </c>
      <c r="U466" s="9">
        <v>0</v>
      </c>
      <c r="V466" s="9">
        <v>0</v>
      </c>
      <c r="W466" s="9">
        <v>0</v>
      </c>
      <c r="X466" s="9">
        <v>0</v>
      </c>
      <c r="Y466" s="58">
        <v>0</v>
      </c>
      <c r="Z466" s="7">
        <v>0</v>
      </c>
      <c r="AC466" s="92" t="e">
        <f>#REF!-Y466</f>
        <v>#REF!</v>
      </c>
      <c r="AD466" s="259"/>
      <c r="AE466" s="104" t="s">
        <v>44</v>
      </c>
      <c r="AF466" s="8">
        <v>0</v>
      </c>
      <c r="AG466" s="100">
        <v>0</v>
      </c>
      <c r="AH466" s="100">
        <v>0</v>
      </c>
    </row>
    <row r="467" spans="1:34" ht="24" customHeight="1">
      <c r="A467" s="28" t="s">
        <v>171</v>
      </c>
      <c r="B467" s="62" t="s">
        <v>8</v>
      </c>
      <c r="C467" s="8"/>
      <c r="D467" s="9"/>
      <c r="E467" s="9"/>
      <c r="F467" s="9"/>
      <c r="G467" s="9"/>
      <c r="H467" s="9"/>
      <c r="I467" s="9"/>
      <c r="J467" s="9"/>
      <c r="K467" s="9"/>
      <c r="L467" s="9"/>
      <c r="M467" s="9"/>
      <c r="N467" s="9"/>
      <c r="O467" s="9"/>
      <c r="P467" s="9"/>
      <c r="Q467" s="9"/>
      <c r="R467" s="9"/>
      <c r="S467" s="9"/>
      <c r="T467" s="9"/>
      <c r="U467" s="9"/>
      <c r="V467" s="9"/>
      <c r="W467" s="9"/>
      <c r="X467" s="9"/>
      <c r="Y467" s="58">
        <v>0</v>
      </c>
      <c r="Z467" s="7">
        <v>0</v>
      </c>
      <c r="AC467" s="92" t="e">
        <f>#REF!-Y467</f>
        <v>#REF!</v>
      </c>
      <c r="AD467" s="259"/>
      <c r="AE467" s="102" t="s">
        <v>8</v>
      </c>
      <c r="AF467" s="8"/>
      <c r="AG467" s="100">
        <v>0</v>
      </c>
      <c r="AH467" s="100">
        <v>0</v>
      </c>
    </row>
    <row r="468" spans="1:34" ht="24" customHeight="1">
      <c r="A468" s="28" t="s">
        <v>171</v>
      </c>
      <c r="B468" s="63" t="s">
        <v>10</v>
      </c>
      <c r="C468" s="8">
        <v>0</v>
      </c>
      <c r="D468" s="9">
        <v>0</v>
      </c>
      <c r="E468" s="9">
        <v>0</v>
      </c>
      <c r="F468" s="9">
        <v>0</v>
      </c>
      <c r="G468" s="9">
        <v>0</v>
      </c>
      <c r="H468" s="9">
        <v>0</v>
      </c>
      <c r="I468" s="9">
        <v>0</v>
      </c>
      <c r="J468" s="9">
        <v>0</v>
      </c>
      <c r="K468" s="9">
        <v>0</v>
      </c>
      <c r="L468" s="9">
        <v>0</v>
      </c>
      <c r="M468" s="9">
        <v>0</v>
      </c>
      <c r="N468" s="9">
        <v>0</v>
      </c>
      <c r="O468" s="9">
        <v>0</v>
      </c>
      <c r="P468" s="9">
        <v>0</v>
      </c>
      <c r="Q468" s="9">
        <v>0</v>
      </c>
      <c r="R468" s="9">
        <v>0</v>
      </c>
      <c r="S468" s="9">
        <v>0</v>
      </c>
      <c r="T468" s="9">
        <v>0</v>
      </c>
      <c r="U468" s="9">
        <v>0</v>
      </c>
      <c r="V468" s="9">
        <v>0</v>
      </c>
      <c r="W468" s="9">
        <v>0</v>
      </c>
      <c r="X468" s="9">
        <v>0</v>
      </c>
      <c r="Y468" s="58">
        <v>0</v>
      </c>
      <c r="Z468" s="7">
        <v>0</v>
      </c>
      <c r="AC468" s="92" t="e">
        <f>#REF!-Y468</f>
        <v>#REF!</v>
      </c>
      <c r="AD468" s="259"/>
      <c r="AE468" s="103" t="s">
        <v>10</v>
      </c>
      <c r="AF468" s="8">
        <v>0</v>
      </c>
      <c r="AG468" s="100">
        <v>0</v>
      </c>
      <c r="AH468" s="100">
        <v>0</v>
      </c>
    </row>
    <row r="469" spans="1:34" ht="36" customHeight="1">
      <c r="A469" s="28" t="s">
        <v>171</v>
      </c>
      <c r="B469" s="65" t="s">
        <v>11</v>
      </c>
      <c r="C469" s="8">
        <v>11</v>
      </c>
      <c r="D469" s="9">
        <v>703.5999999999999</v>
      </c>
      <c r="E469" s="9">
        <v>0</v>
      </c>
      <c r="F469" s="9">
        <v>137.4</v>
      </c>
      <c r="G469" s="9">
        <v>0</v>
      </c>
      <c r="H469" s="9">
        <v>347.2</v>
      </c>
      <c r="I469" s="9">
        <v>188.3</v>
      </c>
      <c r="J469" s="9">
        <v>0</v>
      </c>
      <c r="K469" s="9">
        <v>0</v>
      </c>
      <c r="L469" s="9">
        <v>0</v>
      </c>
      <c r="M469" s="9">
        <v>57</v>
      </c>
      <c r="N469" s="9">
        <v>1.4</v>
      </c>
      <c r="O469" s="9">
        <v>3.6999999999999997</v>
      </c>
      <c r="P469" s="9">
        <v>0</v>
      </c>
      <c r="Q469" s="9">
        <v>0</v>
      </c>
      <c r="R469" s="9">
        <v>71.8</v>
      </c>
      <c r="S469" s="9">
        <v>74.2</v>
      </c>
      <c r="T469" s="9">
        <v>19.1</v>
      </c>
      <c r="U469" s="9">
        <v>0</v>
      </c>
      <c r="V469" s="9">
        <v>0</v>
      </c>
      <c r="W469" s="9">
        <v>0</v>
      </c>
      <c r="X469" s="9">
        <v>0</v>
      </c>
      <c r="Y469" s="58">
        <v>1603.6999999999998</v>
      </c>
      <c r="Z469" s="7">
        <v>12149.242424242424</v>
      </c>
      <c r="AC469" s="92" t="e">
        <f>#REF!-Y469</f>
        <v>#REF!</v>
      </c>
      <c r="AD469" s="259"/>
      <c r="AE469" s="10" t="s">
        <v>11</v>
      </c>
      <c r="AF469" s="8">
        <v>11</v>
      </c>
      <c r="AG469" s="100">
        <v>12149.242424242424</v>
      </c>
      <c r="AH469" s="100">
        <v>86.65434906196704</v>
      </c>
    </row>
    <row r="470" spans="1:34" ht="23.25" customHeight="1">
      <c r="A470" s="28" t="s">
        <v>171</v>
      </c>
      <c r="B470" s="65" t="s">
        <v>13</v>
      </c>
      <c r="C470" s="8">
        <v>16</v>
      </c>
      <c r="D470" s="9">
        <v>2594.8</v>
      </c>
      <c r="E470" s="9">
        <v>0</v>
      </c>
      <c r="F470" s="9">
        <v>401.3</v>
      </c>
      <c r="G470" s="9">
        <v>0</v>
      </c>
      <c r="H470" s="9">
        <v>439.5</v>
      </c>
      <c r="I470" s="9">
        <v>1704.7</v>
      </c>
      <c r="J470" s="9">
        <v>0</v>
      </c>
      <c r="K470" s="9">
        <v>0</v>
      </c>
      <c r="L470" s="9">
        <v>0</v>
      </c>
      <c r="M470" s="9">
        <v>229.1</v>
      </c>
      <c r="N470" s="9">
        <v>9</v>
      </c>
      <c r="O470" s="9">
        <v>0</v>
      </c>
      <c r="P470" s="9">
        <v>0</v>
      </c>
      <c r="Q470" s="9">
        <v>0</v>
      </c>
      <c r="R470" s="9">
        <v>342.4</v>
      </c>
      <c r="S470" s="9">
        <v>336.4</v>
      </c>
      <c r="T470" s="9">
        <v>63</v>
      </c>
      <c r="U470" s="9">
        <v>0</v>
      </c>
      <c r="V470" s="9">
        <v>0</v>
      </c>
      <c r="W470" s="9">
        <v>0</v>
      </c>
      <c r="X470" s="9">
        <v>59.3</v>
      </c>
      <c r="Y470" s="58">
        <v>6179.5</v>
      </c>
      <c r="Z470" s="7">
        <v>32184.895833333336</v>
      </c>
      <c r="AC470" s="92" t="e">
        <f>#REF!-Y470</f>
        <v>#REF!</v>
      </c>
      <c r="AD470" s="259"/>
      <c r="AE470" s="10" t="s">
        <v>13</v>
      </c>
      <c r="AF470" s="8">
        <v>16</v>
      </c>
      <c r="AG470" s="100">
        <v>32184.895833333336</v>
      </c>
      <c r="AH470" s="100">
        <v>95.59889008786804</v>
      </c>
    </row>
    <row r="471" spans="1:34" ht="21" customHeight="1">
      <c r="A471" s="28" t="s">
        <v>171</v>
      </c>
      <c r="B471" s="62" t="s">
        <v>8</v>
      </c>
      <c r="C471" s="8"/>
      <c r="D471" s="9"/>
      <c r="E471" s="9"/>
      <c r="F471" s="9"/>
      <c r="G471" s="9"/>
      <c r="H471" s="9"/>
      <c r="I471" s="9"/>
      <c r="J471" s="9"/>
      <c r="K471" s="9"/>
      <c r="L471" s="9"/>
      <c r="M471" s="9"/>
      <c r="N471" s="9"/>
      <c r="O471" s="9"/>
      <c r="P471" s="9"/>
      <c r="Q471" s="9"/>
      <c r="R471" s="9"/>
      <c r="S471" s="9"/>
      <c r="T471" s="9"/>
      <c r="U471" s="9"/>
      <c r="V471" s="9"/>
      <c r="W471" s="9"/>
      <c r="X471" s="9"/>
      <c r="Y471" s="58">
        <v>0</v>
      </c>
      <c r="Z471" s="7">
        <v>0</v>
      </c>
      <c r="AC471" s="92" t="e">
        <f>#REF!-Y471</f>
        <v>#REF!</v>
      </c>
      <c r="AD471" s="259"/>
      <c r="AE471" s="102" t="s">
        <v>8</v>
      </c>
      <c r="AF471" s="8"/>
      <c r="AG471" s="100">
        <v>0</v>
      </c>
      <c r="AH471" s="100">
        <v>0</v>
      </c>
    </row>
    <row r="472" spans="1:34" ht="22.5" customHeight="1">
      <c r="A472" s="28" t="s">
        <v>171</v>
      </c>
      <c r="B472" s="63" t="s">
        <v>12</v>
      </c>
      <c r="C472" s="8">
        <v>15</v>
      </c>
      <c r="D472" s="9">
        <v>2509.7999999999997</v>
      </c>
      <c r="E472" s="9">
        <v>0</v>
      </c>
      <c r="F472" s="9">
        <v>401.3</v>
      </c>
      <c r="G472" s="9">
        <v>0</v>
      </c>
      <c r="H472" s="9">
        <v>439.5</v>
      </c>
      <c r="I472" s="9">
        <v>1704.7</v>
      </c>
      <c r="J472" s="9">
        <v>0</v>
      </c>
      <c r="K472" s="9">
        <v>0</v>
      </c>
      <c r="L472" s="9">
        <v>0</v>
      </c>
      <c r="M472" s="9">
        <v>228.8</v>
      </c>
      <c r="N472" s="9">
        <v>9</v>
      </c>
      <c r="O472" s="9">
        <v>0</v>
      </c>
      <c r="P472" s="9">
        <v>0</v>
      </c>
      <c r="Q472" s="9">
        <v>0</v>
      </c>
      <c r="R472" s="9">
        <v>342.4</v>
      </c>
      <c r="S472" s="9">
        <v>336.4</v>
      </c>
      <c r="T472" s="9">
        <v>63</v>
      </c>
      <c r="U472" s="9">
        <v>0</v>
      </c>
      <c r="V472" s="9">
        <v>0</v>
      </c>
      <c r="W472" s="9">
        <v>0</v>
      </c>
      <c r="X472" s="9">
        <v>59.3</v>
      </c>
      <c r="Y472" s="58">
        <v>6094.2</v>
      </c>
      <c r="Z472" s="7">
        <v>33856.666666666664</v>
      </c>
      <c r="AC472" s="92" t="e">
        <f>#REF!-Y472</f>
        <v>#REF!</v>
      </c>
      <c r="AD472" s="259"/>
      <c r="AE472" s="103" t="s">
        <v>12</v>
      </c>
      <c r="AF472" s="8">
        <v>15</v>
      </c>
      <c r="AG472" s="100">
        <v>33856.666666666664</v>
      </c>
      <c r="AH472" s="100">
        <v>98.83656068212608</v>
      </c>
    </row>
    <row r="473" spans="1:34" ht="25.5" customHeight="1" thickBot="1">
      <c r="A473" s="28" t="s">
        <v>171</v>
      </c>
      <c r="B473" s="64" t="s">
        <v>41</v>
      </c>
      <c r="C473" s="8">
        <v>10</v>
      </c>
      <c r="D473" s="9">
        <v>389.7</v>
      </c>
      <c r="E473" s="9">
        <v>0</v>
      </c>
      <c r="F473" s="9">
        <v>0</v>
      </c>
      <c r="G473" s="9">
        <v>0</v>
      </c>
      <c r="H473" s="9">
        <v>640.2</v>
      </c>
      <c r="I473" s="9">
        <v>0</v>
      </c>
      <c r="J473" s="9">
        <v>0</v>
      </c>
      <c r="K473" s="9">
        <v>0</v>
      </c>
      <c r="L473" s="9">
        <v>0</v>
      </c>
      <c r="M473" s="9">
        <v>54.4</v>
      </c>
      <c r="N473" s="9">
        <v>0</v>
      </c>
      <c r="O473" s="9">
        <v>30</v>
      </c>
      <c r="P473" s="9">
        <v>136.2</v>
      </c>
      <c r="Q473" s="9">
        <v>0</v>
      </c>
      <c r="R473" s="9">
        <v>80.8</v>
      </c>
      <c r="S473" s="9">
        <v>0</v>
      </c>
      <c r="T473" s="9">
        <v>1.5</v>
      </c>
      <c r="U473" s="9">
        <v>0</v>
      </c>
      <c r="V473" s="9">
        <v>0</v>
      </c>
      <c r="W473" s="9">
        <v>0</v>
      </c>
      <c r="X473" s="9">
        <v>0</v>
      </c>
      <c r="Y473" s="58">
        <v>1332.8000000000002</v>
      </c>
      <c r="Z473" s="7">
        <v>11106.66666666667</v>
      </c>
      <c r="AC473" s="92" t="e">
        <f>#REF!-Y473</f>
        <v>#REF!</v>
      </c>
      <c r="AD473" s="260"/>
      <c r="AE473" s="246" t="s">
        <v>41</v>
      </c>
      <c r="AF473" s="50">
        <v>10</v>
      </c>
      <c r="AG473" s="248">
        <v>11106.66666666667</v>
      </c>
      <c r="AH473" s="248">
        <v>164.28021555042343</v>
      </c>
    </row>
    <row r="474" spans="1:34" ht="68.25" customHeight="1" thickBot="1">
      <c r="A474" s="28" t="s">
        <v>172</v>
      </c>
      <c r="B474" s="17" t="s">
        <v>7</v>
      </c>
      <c r="C474" s="51">
        <v>209</v>
      </c>
      <c r="D474" s="53">
        <v>16116.599999999999</v>
      </c>
      <c r="E474" s="53">
        <v>389.6</v>
      </c>
      <c r="F474" s="53">
        <v>4072.4</v>
      </c>
      <c r="G474" s="53">
        <v>289</v>
      </c>
      <c r="H474" s="53">
        <v>3067</v>
      </c>
      <c r="I474" s="53">
        <v>10824.900000000001</v>
      </c>
      <c r="J474" s="53">
        <v>0</v>
      </c>
      <c r="K474" s="53">
        <v>0</v>
      </c>
      <c r="L474" s="53">
        <v>45.6</v>
      </c>
      <c r="M474" s="53">
        <v>2784.2999999999997</v>
      </c>
      <c r="N474" s="53">
        <v>161.2</v>
      </c>
      <c r="O474" s="53">
        <v>0.8999999999999999</v>
      </c>
      <c r="P474" s="53">
        <v>45.9</v>
      </c>
      <c r="Q474" s="53">
        <v>0</v>
      </c>
      <c r="R474" s="53">
        <v>2464.4</v>
      </c>
      <c r="S474" s="53">
        <v>2267.3</v>
      </c>
      <c r="T474" s="53">
        <v>287.4</v>
      </c>
      <c r="U474" s="53">
        <v>0</v>
      </c>
      <c r="V474" s="53">
        <v>0</v>
      </c>
      <c r="W474" s="53">
        <v>0</v>
      </c>
      <c r="X474" s="53">
        <v>8.9</v>
      </c>
      <c r="Y474" s="53">
        <v>42825.4</v>
      </c>
      <c r="Z474" s="54">
        <v>17075.518341307816</v>
      </c>
      <c r="AC474" s="92" t="e">
        <f>#REF!-Y474</f>
        <v>#REF!</v>
      </c>
      <c r="AD474" s="236" t="s">
        <v>172</v>
      </c>
      <c r="AE474" s="237" t="s">
        <v>7</v>
      </c>
      <c r="AF474" s="112">
        <v>209</v>
      </c>
      <c r="AG474" s="238">
        <v>17075.518341307816</v>
      </c>
      <c r="AH474" s="238">
        <v>100.26432374073937</v>
      </c>
    </row>
    <row r="475" spans="1:34" ht="30">
      <c r="A475" s="28" t="s">
        <v>172</v>
      </c>
      <c r="B475" s="57" t="s">
        <v>14</v>
      </c>
      <c r="C475" s="8"/>
      <c r="D475" s="9"/>
      <c r="E475" s="9"/>
      <c r="F475" s="9"/>
      <c r="G475" s="9"/>
      <c r="H475" s="9"/>
      <c r="I475" s="9"/>
      <c r="J475" s="9"/>
      <c r="K475" s="9"/>
      <c r="L475" s="9"/>
      <c r="M475" s="9"/>
      <c r="N475" s="9"/>
      <c r="O475" s="9"/>
      <c r="P475" s="9"/>
      <c r="Q475" s="9"/>
      <c r="R475" s="9"/>
      <c r="S475" s="9"/>
      <c r="T475" s="9"/>
      <c r="U475" s="9"/>
      <c r="V475" s="9"/>
      <c r="W475" s="9"/>
      <c r="X475" s="9"/>
      <c r="Y475" s="58"/>
      <c r="Z475" s="7">
        <v>0</v>
      </c>
      <c r="AC475" s="92" t="e">
        <f>#REF!-Y475</f>
        <v>#REF!</v>
      </c>
      <c r="AD475" s="258"/>
      <c r="AE475" s="245" t="s">
        <v>14</v>
      </c>
      <c r="AF475" s="118"/>
      <c r="AG475" s="249"/>
      <c r="AH475" s="250">
        <v>0</v>
      </c>
    </row>
    <row r="476" spans="1:34" ht="42.75">
      <c r="A476" s="28" t="s">
        <v>172</v>
      </c>
      <c r="B476" s="60" t="s">
        <v>3</v>
      </c>
      <c r="C476" s="8">
        <v>2</v>
      </c>
      <c r="D476" s="9">
        <v>396.3</v>
      </c>
      <c r="E476" s="9">
        <v>15</v>
      </c>
      <c r="F476" s="9">
        <v>162.8</v>
      </c>
      <c r="G476" s="9">
        <v>30.4</v>
      </c>
      <c r="H476" s="9">
        <v>79.2</v>
      </c>
      <c r="I476" s="9">
        <v>335.3</v>
      </c>
      <c r="J476" s="9">
        <v>0</v>
      </c>
      <c r="K476" s="9">
        <v>0</v>
      </c>
      <c r="L476" s="9">
        <v>0</v>
      </c>
      <c r="M476" s="9">
        <v>97.7</v>
      </c>
      <c r="N476" s="9">
        <v>0</v>
      </c>
      <c r="O476" s="9">
        <v>0</v>
      </c>
      <c r="P476" s="9">
        <v>0</v>
      </c>
      <c r="Q476" s="9">
        <v>0</v>
      </c>
      <c r="R476" s="9">
        <v>79.5</v>
      </c>
      <c r="S476" s="9">
        <v>75.1</v>
      </c>
      <c r="T476" s="9">
        <v>0</v>
      </c>
      <c r="U476" s="9">
        <v>0</v>
      </c>
      <c r="V476" s="9">
        <v>0</v>
      </c>
      <c r="W476" s="9">
        <v>0</v>
      </c>
      <c r="X476" s="9">
        <v>1.9</v>
      </c>
      <c r="Y476" s="58">
        <v>1273.2</v>
      </c>
      <c r="Z476" s="7">
        <v>53050.00000000001</v>
      </c>
      <c r="AC476" s="92" t="e">
        <f>#REF!-Y476</f>
        <v>#REF!</v>
      </c>
      <c r="AD476" s="259"/>
      <c r="AE476" s="99" t="s">
        <v>3</v>
      </c>
      <c r="AF476" s="8">
        <v>2</v>
      </c>
      <c r="AG476" s="100">
        <v>53050.00000000001</v>
      </c>
      <c r="AH476" s="100">
        <v>123.5427706283119</v>
      </c>
    </row>
    <row r="477" spans="1:34" ht="28.5" customHeight="1">
      <c r="A477" s="28" t="s">
        <v>172</v>
      </c>
      <c r="B477" s="60" t="s">
        <v>2</v>
      </c>
      <c r="C477" s="8">
        <v>11</v>
      </c>
      <c r="D477" s="9">
        <v>1232.1</v>
      </c>
      <c r="E477" s="9">
        <v>77.4</v>
      </c>
      <c r="F477" s="9">
        <v>544.6</v>
      </c>
      <c r="G477" s="9">
        <v>62.1</v>
      </c>
      <c r="H477" s="9">
        <v>246.4</v>
      </c>
      <c r="I477" s="9">
        <v>1607.3</v>
      </c>
      <c r="J477" s="9">
        <v>0</v>
      </c>
      <c r="K477" s="9">
        <v>0</v>
      </c>
      <c r="L477" s="9">
        <v>0</v>
      </c>
      <c r="M477" s="9">
        <v>312.1</v>
      </c>
      <c r="N477" s="9">
        <v>8.3</v>
      </c>
      <c r="O477" s="9">
        <v>0</v>
      </c>
      <c r="P477" s="9">
        <v>0</v>
      </c>
      <c r="Q477" s="9">
        <v>0</v>
      </c>
      <c r="R477" s="9">
        <v>295.1</v>
      </c>
      <c r="S477" s="9">
        <v>287.1</v>
      </c>
      <c r="T477" s="9">
        <v>0</v>
      </c>
      <c r="U477" s="9">
        <v>0</v>
      </c>
      <c r="V477" s="9">
        <v>0</v>
      </c>
      <c r="W477" s="9">
        <v>0</v>
      </c>
      <c r="X477" s="9">
        <v>2.7</v>
      </c>
      <c r="Y477" s="58">
        <v>4675.2</v>
      </c>
      <c r="Z477" s="7">
        <v>35418.181818181816</v>
      </c>
      <c r="AC477" s="92" t="e">
        <f>#REF!-Y477</f>
        <v>#REF!</v>
      </c>
      <c r="AD477" s="259"/>
      <c r="AE477" s="99" t="s">
        <v>2</v>
      </c>
      <c r="AF477" s="8">
        <v>11</v>
      </c>
      <c r="AG477" s="100">
        <v>35418.181818181816</v>
      </c>
      <c r="AH477" s="100">
        <v>173.7521305088873</v>
      </c>
    </row>
    <row r="478" spans="1:34" ht="31.5" customHeight="1">
      <c r="A478" s="28" t="s">
        <v>172</v>
      </c>
      <c r="B478" s="60" t="s">
        <v>19</v>
      </c>
      <c r="C478" s="8">
        <v>6</v>
      </c>
      <c r="D478" s="9">
        <v>513.2</v>
      </c>
      <c r="E478" s="9">
        <v>35.9</v>
      </c>
      <c r="F478" s="9">
        <v>186.5</v>
      </c>
      <c r="G478" s="9">
        <v>0</v>
      </c>
      <c r="H478" s="9">
        <v>102.6</v>
      </c>
      <c r="I478" s="9">
        <v>576</v>
      </c>
      <c r="J478" s="9">
        <v>0</v>
      </c>
      <c r="K478" s="9">
        <v>0</v>
      </c>
      <c r="L478" s="9">
        <v>0</v>
      </c>
      <c r="M478" s="9">
        <v>125</v>
      </c>
      <c r="N478" s="9">
        <v>2.5</v>
      </c>
      <c r="O478" s="9">
        <v>0</v>
      </c>
      <c r="P478" s="9">
        <v>0</v>
      </c>
      <c r="Q478" s="9">
        <v>0</v>
      </c>
      <c r="R478" s="9">
        <v>101.5</v>
      </c>
      <c r="S478" s="9">
        <v>98</v>
      </c>
      <c r="T478" s="9">
        <v>0</v>
      </c>
      <c r="U478" s="9">
        <v>0</v>
      </c>
      <c r="V478" s="9">
        <v>0</v>
      </c>
      <c r="W478" s="9">
        <v>0</v>
      </c>
      <c r="X478" s="9">
        <v>0.4</v>
      </c>
      <c r="Y478" s="58">
        <v>1741.6000000000001</v>
      </c>
      <c r="Z478" s="7">
        <v>24188.888888888894</v>
      </c>
      <c r="AC478" s="92" t="e">
        <f>#REF!-Y478</f>
        <v>#REF!</v>
      </c>
      <c r="AD478" s="259"/>
      <c r="AE478" s="99" t="s">
        <v>19</v>
      </c>
      <c r="AF478" s="8">
        <v>6</v>
      </c>
      <c r="AG478" s="100">
        <v>24188.888888888894</v>
      </c>
      <c r="AH478" s="100">
        <v>151.32501948558067</v>
      </c>
    </row>
    <row r="479" spans="1:34" ht="30">
      <c r="A479" s="28" t="s">
        <v>172</v>
      </c>
      <c r="B479" s="61" t="s">
        <v>42</v>
      </c>
      <c r="C479" s="8">
        <v>27</v>
      </c>
      <c r="D479" s="9">
        <v>1487.3</v>
      </c>
      <c r="E479" s="9">
        <v>93.1</v>
      </c>
      <c r="F479" s="9">
        <v>577.1</v>
      </c>
      <c r="G479" s="9">
        <v>74.1</v>
      </c>
      <c r="H479" s="9">
        <v>288.9</v>
      </c>
      <c r="I479" s="9">
        <v>1828</v>
      </c>
      <c r="J479" s="9">
        <v>0</v>
      </c>
      <c r="K479" s="9">
        <v>0</v>
      </c>
      <c r="L479" s="9">
        <v>0</v>
      </c>
      <c r="M479" s="9">
        <v>398</v>
      </c>
      <c r="N479" s="9">
        <v>44.1</v>
      </c>
      <c r="O479" s="9">
        <v>0</v>
      </c>
      <c r="P479" s="9">
        <v>0</v>
      </c>
      <c r="Q479" s="9">
        <v>0</v>
      </c>
      <c r="R479" s="9">
        <v>360.4</v>
      </c>
      <c r="S479" s="9">
        <v>327.2</v>
      </c>
      <c r="T479" s="9">
        <v>38.7</v>
      </c>
      <c r="U479" s="9">
        <v>0</v>
      </c>
      <c r="V479" s="9">
        <v>0</v>
      </c>
      <c r="W479" s="9">
        <v>0</v>
      </c>
      <c r="X479" s="9">
        <v>0.7</v>
      </c>
      <c r="Y479" s="58">
        <v>5517.599999999999</v>
      </c>
      <c r="Z479" s="7">
        <v>17029.629629629628</v>
      </c>
      <c r="AC479" s="92" t="e">
        <f>#REF!-Y479</f>
        <v>#REF!</v>
      </c>
      <c r="AD479" s="259"/>
      <c r="AE479" s="101" t="s">
        <v>42</v>
      </c>
      <c r="AF479" s="8">
        <v>27</v>
      </c>
      <c r="AG479" s="100">
        <v>17029.629629629628</v>
      </c>
      <c r="AH479" s="100">
        <v>164.33133866738385</v>
      </c>
    </row>
    <row r="480" spans="1:34" ht="28.5" customHeight="1">
      <c r="A480" s="28" t="s">
        <v>172</v>
      </c>
      <c r="B480" s="60" t="s">
        <v>43</v>
      </c>
      <c r="C480" s="8">
        <v>79</v>
      </c>
      <c r="D480" s="9">
        <v>3451.5</v>
      </c>
      <c r="E480" s="9">
        <v>168.2</v>
      </c>
      <c r="F480" s="9">
        <v>747.5</v>
      </c>
      <c r="G480" s="9">
        <v>0</v>
      </c>
      <c r="H480" s="9">
        <v>646.6</v>
      </c>
      <c r="I480" s="9">
        <v>4155</v>
      </c>
      <c r="J480" s="9">
        <v>0</v>
      </c>
      <c r="K480" s="9">
        <v>0</v>
      </c>
      <c r="L480" s="9">
        <v>0</v>
      </c>
      <c r="M480" s="9">
        <v>802.5</v>
      </c>
      <c r="N480" s="9">
        <v>64.8</v>
      </c>
      <c r="O480" s="9">
        <v>0.2</v>
      </c>
      <c r="P480" s="9">
        <v>0</v>
      </c>
      <c r="Q480" s="9">
        <v>0</v>
      </c>
      <c r="R480" s="9">
        <v>693.4</v>
      </c>
      <c r="S480" s="9">
        <v>628.1</v>
      </c>
      <c r="T480" s="9">
        <v>106.7</v>
      </c>
      <c r="U480" s="9">
        <v>0</v>
      </c>
      <c r="V480" s="9">
        <v>0</v>
      </c>
      <c r="W480" s="9">
        <v>0</v>
      </c>
      <c r="X480" s="9">
        <v>3.2</v>
      </c>
      <c r="Y480" s="58">
        <v>11467.7</v>
      </c>
      <c r="Z480" s="7">
        <v>12096.729957805906</v>
      </c>
      <c r="AC480" s="92" t="e">
        <f>#REF!-Y480</f>
        <v>#REF!</v>
      </c>
      <c r="AD480" s="259"/>
      <c r="AE480" s="99" t="s">
        <v>43</v>
      </c>
      <c r="AF480" s="8">
        <v>79</v>
      </c>
      <c r="AG480" s="100">
        <v>12096.729957805906</v>
      </c>
      <c r="AH480" s="100">
        <v>157.3142112125163</v>
      </c>
    </row>
    <row r="481" spans="1:34" ht="22.5" customHeight="1">
      <c r="A481" s="28" t="s">
        <v>172</v>
      </c>
      <c r="B481" s="62" t="s">
        <v>8</v>
      </c>
      <c r="C481" s="8"/>
      <c r="D481" s="9"/>
      <c r="E481" s="9"/>
      <c r="F481" s="9"/>
      <c r="G481" s="9"/>
      <c r="H481" s="9"/>
      <c r="I481" s="9"/>
      <c r="J481" s="9"/>
      <c r="K481" s="9"/>
      <c r="L481" s="9"/>
      <c r="M481" s="9"/>
      <c r="N481" s="9"/>
      <c r="O481" s="9"/>
      <c r="P481" s="9"/>
      <c r="Q481" s="9"/>
      <c r="R481" s="9"/>
      <c r="S481" s="9"/>
      <c r="T481" s="9"/>
      <c r="U481" s="9"/>
      <c r="V481" s="9"/>
      <c r="W481" s="9"/>
      <c r="X481" s="9"/>
      <c r="Y481" s="58">
        <v>0</v>
      </c>
      <c r="Z481" s="7">
        <v>0</v>
      </c>
      <c r="AC481" s="92" t="e">
        <f>#REF!-Y481</f>
        <v>#REF!</v>
      </c>
      <c r="AD481" s="259"/>
      <c r="AE481" s="102" t="s">
        <v>8</v>
      </c>
      <c r="AF481" s="8"/>
      <c r="AG481" s="100">
        <v>0</v>
      </c>
      <c r="AH481" s="100">
        <v>0</v>
      </c>
    </row>
    <row r="482" spans="1:34" ht="24" customHeight="1">
      <c r="A482" s="28" t="s">
        <v>172</v>
      </c>
      <c r="B482" s="63" t="s">
        <v>9</v>
      </c>
      <c r="C482" s="8">
        <v>68</v>
      </c>
      <c r="D482" s="9">
        <v>2984.1</v>
      </c>
      <c r="E482" s="9">
        <v>141.7</v>
      </c>
      <c r="F482" s="9">
        <v>595</v>
      </c>
      <c r="G482" s="9">
        <v>0</v>
      </c>
      <c r="H482" s="9">
        <v>554.3</v>
      </c>
      <c r="I482" s="9">
        <v>3576.3</v>
      </c>
      <c r="J482" s="9">
        <v>0</v>
      </c>
      <c r="K482" s="9">
        <v>0</v>
      </c>
      <c r="L482" s="9">
        <v>0</v>
      </c>
      <c r="M482" s="9">
        <v>636.9</v>
      </c>
      <c r="N482" s="9">
        <v>48.7</v>
      </c>
      <c r="O482" s="9">
        <v>0.2</v>
      </c>
      <c r="P482" s="9">
        <v>0</v>
      </c>
      <c r="Q482" s="9">
        <v>0</v>
      </c>
      <c r="R482" s="9">
        <v>579.2</v>
      </c>
      <c r="S482" s="9">
        <v>527.1</v>
      </c>
      <c r="T482" s="9">
        <v>73.1</v>
      </c>
      <c r="U482" s="9">
        <v>0</v>
      </c>
      <c r="V482" s="9">
        <v>0</v>
      </c>
      <c r="W482" s="9">
        <v>0</v>
      </c>
      <c r="X482" s="9">
        <v>3.2</v>
      </c>
      <c r="Y482" s="58">
        <v>9719.800000000003</v>
      </c>
      <c r="Z482" s="7">
        <v>11911.519607843142</v>
      </c>
      <c r="AC482" s="92" t="e">
        <f>#REF!-Y482</f>
        <v>#REF!</v>
      </c>
      <c r="AD482" s="259"/>
      <c r="AE482" s="103" t="s">
        <v>9</v>
      </c>
      <c r="AF482" s="8">
        <v>68</v>
      </c>
      <c r="AG482" s="100">
        <v>11911.519607843142</v>
      </c>
      <c r="AH482" s="100">
        <v>156.08391139707118</v>
      </c>
    </row>
    <row r="483" spans="1:34" ht="35.25" customHeight="1">
      <c r="A483" s="28" t="s">
        <v>172</v>
      </c>
      <c r="B483" s="64" t="s">
        <v>44</v>
      </c>
      <c r="C483" s="8">
        <v>1</v>
      </c>
      <c r="D483" s="9">
        <v>0</v>
      </c>
      <c r="E483" s="9">
        <v>0</v>
      </c>
      <c r="F483" s="9">
        <v>0</v>
      </c>
      <c r="G483" s="9">
        <v>0</v>
      </c>
      <c r="H483" s="9">
        <v>0</v>
      </c>
      <c r="I483" s="9">
        <v>0</v>
      </c>
      <c r="J483" s="9">
        <v>0</v>
      </c>
      <c r="K483" s="9">
        <v>0</v>
      </c>
      <c r="L483" s="9">
        <v>0</v>
      </c>
      <c r="M483" s="9">
        <v>0</v>
      </c>
      <c r="N483" s="9">
        <v>0</v>
      </c>
      <c r="O483" s="9">
        <v>0</v>
      </c>
      <c r="P483" s="9">
        <v>0</v>
      </c>
      <c r="Q483" s="9">
        <v>0</v>
      </c>
      <c r="R483" s="9">
        <v>0</v>
      </c>
      <c r="S483" s="9">
        <v>0</v>
      </c>
      <c r="T483" s="9">
        <v>4.3</v>
      </c>
      <c r="U483" s="9">
        <v>0</v>
      </c>
      <c r="V483" s="9">
        <v>0</v>
      </c>
      <c r="W483" s="9">
        <v>0</v>
      </c>
      <c r="X483" s="9">
        <v>0</v>
      </c>
      <c r="Y483" s="58">
        <v>4.3</v>
      </c>
      <c r="Z483" s="7">
        <v>358.3333333333333</v>
      </c>
      <c r="AC483" s="92" t="e">
        <f>#REF!-Y483</f>
        <v>#REF!</v>
      </c>
      <c r="AD483" s="259"/>
      <c r="AE483" s="104" t="s">
        <v>44</v>
      </c>
      <c r="AF483" s="8">
        <v>1</v>
      </c>
      <c r="AG483" s="100">
        <v>358.3333333333333</v>
      </c>
      <c r="AH483" s="100">
        <v>0</v>
      </c>
    </row>
    <row r="484" spans="1:34" ht="21" customHeight="1">
      <c r="A484" s="28" t="s">
        <v>172</v>
      </c>
      <c r="B484" s="62" t="s">
        <v>8</v>
      </c>
      <c r="C484" s="8"/>
      <c r="D484" s="9"/>
      <c r="E484" s="9"/>
      <c r="F484" s="9"/>
      <c r="G484" s="9"/>
      <c r="H484" s="9"/>
      <c r="I484" s="9"/>
      <c r="J484" s="9"/>
      <c r="K484" s="9"/>
      <c r="L484" s="9"/>
      <c r="M484" s="9"/>
      <c r="N484" s="9"/>
      <c r="O484" s="9"/>
      <c r="P484" s="9"/>
      <c r="Q484" s="9"/>
      <c r="R484" s="9"/>
      <c r="S484" s="9"/>
      <c r="T484" s="9"/>
      <c r="U484" s="9"/>
      <c r="V484" s="9"/>
      <c r="W484" s="9"/>
      <c r="X484" s="9"/>
      <c r="Y484" s="58">
        <v>0</v>
      </c>
      <c r="Z484" s="7">
        <v>0</v>
      </c>
      <c r="AC484" s="92" t="e">
        <f>#REF!-Y484</f>
        <v>#REF!</v>
      </c>
      <c r="AD484" s="259"/>
      <c r="AE484" s="102" t="s">
        <v>8</v>
      </c>
      <c r="AF484" s="8"/>
      <c r="AG484" s="100">
        <v>0</v>
      </c>
      <c r="AH484" s="100">
        <v>0</v>
      </c>
    </row>
    <row r="485" spans="1:34" ht="21" customHeight="1">
      <c r="A485" s="28" t="s">
        <v>172</v>
      </c>
      <c r="B485" s="63" t="s">
        <v>10</v>
      </c>
      <c r="C485" s="8">
        <v>1</v>
      </c>
      <c r="D485" s="9">
        <v>0</v>
      </c>
      <c r="E485" s="9">
        <v>0</v>
      </c>
      <c r="F485" s="9">
        <v>0</v>
      </c>
      <c r="G485" s="9">
        <v>0</v>
      </c>
      <c r="H485" s="9">
        <v>0</v>
      </c>
      <c r="I485" s="9">
        <v>0</v>
      </c>
      <c r="J485" s="9">
        <v>0</v>
      </c>
      <c r="K485" s="9">
        <v>0</v>
      </c>
      <c r="L485" s="9">
        <v>0</v>
      </c>
      <c r="M485" s="9">
        <v>0</v>
      </c>
      <c r="N485" s="9">
        <v>0</v>
      </c>
      <c r="O485" s="9">
        <v>0</v>
      </c>
      <c r="P485" s="9">
        <v>0</v>
      </c>
      <c r="Q485" s="9">
        <v>0</v>
      </c>
      <c r="R485" s="9">
        <v>0</v>
      </c>
      <c r="S485" s="9">
        <v>0</v>
      </c>
      <c r="T485" s="9">
        <v>4.3</v>
      </c>
      <c r="U485" s="9">
        <v>0</v>
      </c>
      <c r="V485" s="9">
        <v>0</v>
      </c>
      <c r="W485" s="9">
        <v>0</v>
      </c>
      <c r="X485" s="9">
        <v>0</v>
      </c>
      <c r="Y485" s="58">
        <v>4.3</v>
      </c>
      <c r="Z485" s="7">
        <v>358.3333333333333</v>
      </c>
      <c r="AC485" s="92" t="e">
        <f>#REF!-Y485</f>
        <v>#REF!</v>
      </c>
      <c r="AD485" s="259"/>
      <c r="AE485" s="103" t="s">
        <v>10</v>
      </c>
      <c r="AF485" s="8">
        <v>1</v>
      </c>
      <c r="AG485" s="100">
        <v>358.3333333333333</v>
      </c>
      <c r="AH485" s="100">
        <v>0</v>
      </c>
    </row>
    <row r="486" spans="1:34" ht="30">
      <c r="A486" s="28" t="s">
        <v>172</v>
      </c>
      <c r="B486" s="65" t="s">
        <v>11</v>
      </c>
      <c r="C486" s="8">
        <v>4</v>
      </c>
      <c r="D486" s="9">
        <v>189.2</v>
      </c>
      <c r="E486" s="9">
        <v>0</v>
      </c>
      <c r="F486" s="9">
        <v>29.4</v>
      </c>
      <c r="G486" s="9">
        <v>0</v>
      </c>
      <c r="H486" s="9">
        <v>138.4</v>
      </c>
      <c r="I486" s="9">
        <v>101.5</v>
      </c>
      <c r="J486" s="9">
        <v>0</v>
      </c>
      <c r="K486" s="9">
        <v>0</v>
      </c>
      <c r="L486" s="9">
        <v>0</v>
      </c>
      <c r="M486" s="9">
        <v>32.7</v>
      </c>
      <c r="N486" s="9">
        <v>11.2</v>
      </c>
      <c r="O486" s="9">
        <v>0</v>
      </c>
      <c r="P486" s="9">
        <v>0</v>
      </c>
      <c r="Q486" s="9">
        <v>0</v>
      </c>
      <c r="R486" s="9">
        <v>38.9</v>
      </c>
      <c r="S486" s="9">
        <v>38.9</v>
      </c>
      <c r="T486" s="9">
        <v>0</v>
      </c>
      <c r="U486" s="9">
        <v>0</v>
      </c>
      <c r="V486" s="9">
        <v>0</v>
      </c>
      <c r="W486" s="9">
        <v>0</v>
      </c>
      <c r="X486" s="9">
        <v>0</v>
      </c>
      <c r="Y486" s="58">
        <v>580.1999999999999</v>
      </c>
      <c r="Z486" s="7">
        <v>12087.499999999998</v>
      </c>
      <c r="AC486" s="92" t="e">
        <f>#REF!-Y486</f>
        <v>#REF!</v>
      </c>
      <c r="AD486" s="259"/>
      <c r="AE486" s="10" t="s">
        <v>11</v>
      </c>
      <c r="AF486" s="8">
        <v>4</v>
      </c>
      <c r="AG486" s="100">
        <v>12087.499999999998</v>
      </c>
      <c r="AH486" s="100">
        <v>147.3572938689218</v>
      </c>
    </row>
    <row r="487" spans="1:34" ht="24" customHeight="1">
      <c r="A487" s="28" t="s">
        <v>172</v>
      </c>
      <c r="B487" s="65" t="s">
        <v>13</v>
      </c>
      <c r="C487" s="8">
        <v>65</v>
      </c>
      <c r="D487" s="9">
        <v>8320.5</v>
      </c>
      <c r="E487" s="9">
        <v>0</v>
      </c>
      <c r="F487" s="9">
        <v>1824.5</v>
      </c>
      <c r="G487" s="9">
        <v>122.4</v>
      </c>
      <c r="H487" s="9">
        <v>949.8</v>
      </c>
      <c r="I487" s="9">
        <v>2051.1</v>
      </c>
      <c r="J487" s="9">
        <v>0</v>
      </c>
      <c r="K487" s="9">
        <v>0</v>
      </c>
      <c r="L487" s="9">
        <v>0</v>
      </c>
      <c r="M487" s="9">
        <v>915.1</v>
      </c>
      <c r="N487" s="9">
        <v>21.7</v>
      </c>
      <c r="O487" s="9">
        <v>0</v>
      </c>
      <c r="P487" s="9">
        <v>0</v>
      </c>
      <c r="Q487" s="9">
        <v>0</v>
      </c>
      <c r="R487" s="9">
        <v>785.6</v>
      </c>
      <c r="S487" s="9">
        <v>708.7</v>
      </c>
      <c r="T487" s="9">
        <v>134.3</v>
      </c>
      <c r="U487" s="9">
        <v>0</v>
      </c>
      <c r="V487" s="9">
        <v>0</v>
      </c>
      <c r="W487" s="9">
        <v>0</v>
      </c>
      <c r="X487" s="9">
        <v>0</v>
      </c>
      <c r="Y487" s="58">
        <v>15833.7</v>
      </c>
      <c r="Z487" s="7">
        <v>20299.615384615387</v>
      </c>
      <c r="AC487" s="92" t="e">
        <f>#REF!-Y487</f>
        <v>#REF!</v>
      </c>
      <c r="AD487" s="259"/>
      <c r="AE487" s="10" t="s">
        <v>13</v>
      </c>
      <c r="AF487" s="8">
        <v>65</v>
      </c>
      <c r="AG487" s="100">
        <v>20299.615384615387</v>
      </c>
      <c r="AH487" s="100">
        <v>44.58385914308034</v>
      </c>
    </row>
    <row r="488" spans="1:34" ht="20.25" customHeight="1">
      <c r="A488" s="28" t="s">
        <v>172</v>
      </c>
      <c r="B488" s="62" t="s">
        <v>8</v>
      </c>
      <c r="C488" s="8"/>
      <c r="D488" s="9"/>
      <c r="E488" s="9"/>
      <c r="F488" s="9"/>
      <c r="G488" s="9"/>
      <c r="H488" s="9"/>
      <c r="I488" s="9"/>
      <c r="J488" s="9"/>
      <c r="K488" s="9"/>
      <c r="L488" s="9"/>
      <c r="M488" s="9"/>
      <c r="N488" s="9"/>
      <c r="O488" s="9"/>
      <c r="P488" s="9"/>
      <c r="Q488" s="9"/>
      <c r="R488" s="9"/>
      <c r="S488" s="9"/>
      <c r="T488" s="9"/>
      <c r="U488" s="9"/>
      <c r="V488" s="9"/>
      <c r="W488" s="9"/>
      <c r="X488" s="9"/>
      <c r="Y488" s="58">
        <v>0</v>
      </c>
      <c r="Z488" s="7">
        <v>0</v>
      </c>
      <c r="AC488" s="92" t="e">
        <f>#REF!-Y488</f>
        <v>#REF!</v>
      </c>
      <c r="AD488" s="259"/>
      <c r="AE488" s="102" t="s">
        <v>8</v>
      </c>
      <c r="AF488" s="8"/>
      <c r="AG488" s="100">
        <v>0</v>
      </c>
      <c r="AH488" s="100">
        <v>0</v>
      </c>
    </row>
    <row r="489" spans="1:34" ht="21" customHeight="1">
      <c r="A489" s="28" t="s">
        <v>172</v>
      </c>
      <c r="B489" s="63" t="s">
        <v>12</v>
      </c>
      <c r="C489" s="8">
        <v>59</v>
      </c>
      <c r="D489" s="9">
        <v>7416.2</v>
      </c>
      <c r="E489" s="9">
        <v>0</v>
      </c>
      <c r="F489" s="9">
        <v>1624.9</v>
      </c>
      <c r="G489" s="9">
        <v>122.4</v>
      </c>
      <c r="H489" s="9">
        <v>845.8</v>
      </c>
      <c r="I489" s="9">
        <v>1832.9</v>
      </c>
      <c r="J489" s="9">
        <v>0</v>
      </c>
      <c r="K489" s="9">
        <v>0</v>
      </c>
      <c r="L489" s="9">
        <v>0</v>
      </c>
      <c r="M489" s="9">
        <v>818.6</v>
      </c>
      <c r="N489" s="9">
        <v>14.8</v>
      </c>
      <c r="O489" s="9">
        <v>0</v>
      </c>
      <c r="P489" s="9">
        <v>0</v>
      </c>
      <c r="Q489" s="9">
        <v>0</v>
      </c>
      <c r="R489" s="9">
        <v>708.6</v>
      </c>
      <c r="S489" s="9">
        <v>631.7</v>
      </c>
      <c r="T489" s="9">
        <v>134.3</v>
      </c>
      <c r="U489" s="9">
        <v>0</v>
      </c>
      <c r="V489" s="9">
        <v>0</v>
      </c>
      <c r="W489" s="9">
        <v>0</v>
      </c>
      <c r="X489" s="9">
        <v>0</v>
      </c>
      <c r="Y489" s="58">
        <v>14150.199999999999</v>
      </c>
      <c r="Z489" s="7">
        <v>19986.158192090392</v>
      </c>
      <c r="AC489" s="92" t="e">
        <f>#REF!-Y489</f>
        <v>#REF!</v>
      </c>
      <c r="AD489" s="259"/>
      <c r="AE489" s="103" t="s">
        <v>12</v>
      </c>
      <c r="AF489" s="8">
        <v>59</v>
      </c>
      <c r="AG489" s="100">
        <v>19986.158192090392</v>
      </c>
      <c r="AH489" s="100">
        <v>44.63741538793452</v>
      </c>
    </row>
    <row r="490" spans="1:34" ht="18.75" customHeight="1" thickBot="1">
      <c r="A490" s="28" t="s">
        <v>172</v>
      </c>
      <c r="B490" s="64" t="s">
        <v>41</v>
      </c>
      <c r="C490" s="8">
        <v>14</v>
      </c>
      <c r="D490" s="9">
        <v>526.5</v>
      </c>
      <c r="E490" s="9">
        <v>0</v>
      </c>
      <c r="F490" s="9">
        <v>0</v>
      </c>
      <c r="G490" s="9">
        <v>0</v>
      </c>
      <c r="H490" s="9">
        <v>615.1</v>
      </c>
      <c r="I490" s="9">
        <v>170.7</v>
      </c>
      <c r="J490" s="9">
        <v>0</v>
      </c>
      <c r="K490" s="9">
        <v>0</v>
      </c>
      <c r="L490" s="9">
        <v>45.6</v>
      </c>
      <c r="M490" s="9">
        <v>101.2</v>
      </c>
      <c r="N490" s="9">
        <v>8.6</v>
      </c>
      <c r="O490" s="9">
        <v>0.7</v>
      </c>
      <c r="P490" s="9">
        <v>45.9</v>
      </c>
      <c r="Q490" s="9">
        <v>0</v>
      </c>
      <c r="R490" s="9">
        <v>110</v>
      </c>
      <c r="S490" s="9">
        <v>104.2</v>
      </c>
      <c r="T490" s="9">
        <v>3.4</v>
      </c>
      <c r="U490" s="9">
        <v>0</v>
      </c>
      <c r="V490" s="9">
        <v>0</v>
      </c>
      <c r="W490" s="9">
        <v>0</v>
      </c>
      <c r="X490" s="9">
        <v>0</v>
      </c>
      <c r="Y490" s="58">
        <v>1731.9</v>
      </c>
      <c r="Z490" s="7">
        <v>10308.928571428572</v>
      </c>
      <c r="AC490" s="92" t="e">
        <f>#REF!-Y490</f>
        <v>#REF!</v>
      </c>
      <c r="AD490" s="260"/>
      <c r="AE490" s="246" t="s">
        <v>41</v>
      </c>
      <c r="AF490" s="50">
        <v>14</v>
      </c>
      <c r="AG490" s="248">
        <v>10308.928571428572</v>
      </c>
      <c r="AH490" s="248">
        <v>169.04083570750237</v>
      </c>
    </row>
    <row r="491" spans="1:34" ht="66.75" customHeight="1" thickBot="1">
      <c r="A491" s="28" t="s">
        <v>173</v>
      </c>
      <c r="B491" s="17" t="s">
        <v>7</v>
      </c>
      <c r="C491" s="51">
        <v>83</v>
      </c>
      <c r="D491" s="53">
        <v>8516.48</v>
      </c>
      <c r="E491" s="53">
        <v>226.62</v>
      </c>
      <c r="F491" s="53">
        <v>2071.39</v>
      </c>
      <c r="G491" s="53">
        <v>0</v>
      </c>
      <c r="H491" s="53">
        <v>1878.3799999999999</v>
      </c>
      <c r="I491" s="53">
        <v>8846.939999999999</v>
      </c>
      <c r="J491" s="53">
        <v>0</v>
      </c>
      <c r="K491" s="53">
        <v>0</v>
      </c>
      <c r="L491" s="53">
        <v>55.1</v>
      </c>
      <c r="M491" s="53">
        <v>1415.23</v>
      </c>
      <c r="N491" s="53">
        <v>171.39000000000001</v>
      </c>
      <c r="O491" s="53">
        <v>22.849999999999998</v>
      </c>
      <c r="P491" s="53">
        <v>14.91</v>
      </c>
      <c r="Q491" s="53">
        <v>0</v>
      </c>
      <c r="R491" s="53">
        <v>1369.3</v>
      </c>
      <c r="S491" s="53">
        <v>1355.3700000000001</v>
      </c>
      <c r="T491" s="53">
        <v>283.76</v>
      </c>
      <c r="U491" s="53">
        <v>61.5</v>
      </c>
      <c r="V491" s="53">
        <v>0</v>
      </c>
      <c r="W491" s="53">
        <v>4.77</v>
      </c>
      <c r="X491" s="53">
        <v>14.73</v>
      </c>
      <c r="Y491" s="53">
        <v>26308.72</v>
      </c>
      <c r="Z491" s="54">
        <v>26414.377510040165</v>
      </c>
      <c r="AC491" s="92" t="e">
        <f>#REF!-Y491</f>
        <v>#REF!</v>
      </c>
      <c r="AD491" s="236" t="s">
        <v>173</v>
      </c>
      <c r="AE491" s="237" t="s">
        <v>7</v>
      </c>
      <c r="AF491" s="112">
        <v>83</v>
      </c>
      <c r="AG491" s="238">
        <v>26414.377510040165</v>
      </c>
      <c r="AH491" s="403" t="s">
        <v>259</v>
      </c>
    </row>
    <row r="492" spans="1:34" ht="30">
      <c r="A492" s="28" t="s">
        <v>173</v>
      </c>
      <c r="B492" s="57" t="s">
        <v>14</v>
      </c>
      <c r="C492" s="8"/>
      <c r="D492" s="9"/>
      <c r="E492" s="9"/>
      <c r="F492" s="9"/>
      <c r="G492" s="9"/>
      <c r="H492" s="9"/>
      <c r="I492" s="9"/>
      <c r="J492" s="9"/>
      <c r="K492" s="9"/>
      <c r="L492" s="9"/>
      <c r="M492" s="9"/>
      <c r="N492" s="9"/>
      <c r="O492" s="9"/>
      <c r="P492" s="9"/>
      <c r="Q492" s="9"/>
      <c r="R492" s="9"/>
      <c r="S492" s="9"/>
      <c r="T492" s="9"/>
      <c r="U492" s="9"/>
      <c r="V492" s="9"/>
      <c r="W492" s="9"/>
      <c r="X492" s="9"/>
      <c r="Y492" s="58"/>
      <c r="Z492" s="7">
        <v>0</v>
      </c>
      <c r="AC492" s="92" t="e">
        <f>#REF!-Y492</f>
        <v>#REF!</v>
      </c>
      <c r="AD492" s="258"/>
      <c r="AE492" s="245" t="s">
        <v>14</v>
      </c>
      <c r="AF492" s="118"/>
      <c r="AG492" s="249"/>
      <c r="AH492" s="250">
        <v>0</v>
      </c>
    </row>
    <row r="493" spans="1:34" ht="30" customHeight="1">
      <c r="A493" s="28" t="s">
        <v>173</v>
      </c>
      <c r="B493" s="60" t="s">
        <v>3</v>
      </c>
      <c r="C493" s="8">
        <v>2</v>
      </c>
      <c r="D493" s="9">
        <v>495.09000000000003</v>
      </c>
      <c r="E493" s="9">
        <v>18.990000000000002</v>
      </c>
      <c r="F493" s="9">
        <v>251.71</v>
      </c>
      <c r="G493" s="9">
        <v>0</v>
      </c>
      <c r="H493" s="9">
        <v>85.6</v>
      </c>
      <c r="I493" s="9">
        <v>456.97</v>
      </c>
      <c r="J493" s="9">
        <v>0</v>
      </c>
      <c r="K493" s="9">
        <v>0</v>
      </c>
      <c r="L493" s="9">
        <v>0</v>
      </c>
      <c r="M493" s="9">
        <v>108.49000000000001</v>
      </c>
      <c r="N493" s="9">
        <v>10.83</v>
      </c>
      <c r="O493" s="9">
        <v>0</v>
      </c>
      <c r="P493" s="9">
        <v>0</v>
      </c>
      <c r="Q493" s="9">
        <v>0</v>
      </c>
      <c r="R493" s="9">
        <v>90.6</v>
      </c>
      <c r="S493" s="9">
        <v>93.5</v>
      </c>
      <c r="T493" s="9">
        <v>73.6</v>
      </c>
      <c r="U493" s="9">
        <v>61.5</v>
      </c>
      <c r="V493" s="9">
        <v>0</v>
      </c>
      <c r="W493" s="9">
        <v>0</v>
      </c>
      <c r="X493" s="9">
        <v>0</v>
      </c>
      <c r="Y493" s="58">
        <v>1746.8799999999999</v>
      </c>
      <c r="Z493" s="7">
        <v>72786.66666666666</v>
      </c>
      <c r="AC493" s="92" t="e">
        <f>#REF!-Y493</f>
        <v>#REF!</v>
      </c>
      <c r="AD493" s="259"/>
      <c r="AE493" s="99" t="s">
        <v>3</v>
      </c>
      <c r="AF493" s="8">
        <v>2</v>
      </c>
      <c r="AG493" s="100">
        <v>72786.66666666666</v>
      </c>
      <c r="AH493" s="100">
        <v>128.47563069340927</v>
      </c>
    </row>
    <row r="494" spans="1:34" ht="30" customHeight="1">
      <c r="A494" s="28" t="s">
        <v>173</v>
      </c>
      <c r="B494" s="60" t="s">
        <v>2</v>
      </c>
      <c r="C494" s="8">
        <v>13</v>
      </c>
      <c r="D494" s="9">
        <v>1375.11</v>
      </c>
      <c r="E494" s="9">
        <v>81.41</v>
      </c>
      <c r="F494" s="9">
        <v>466.86999999999995</v>
      </c>
      <c r="G494" s="9">
        <v>0</v>
      </c>
      <c r="H494" s="9">
        <v>254.7</v>
      </c>
      <c r="I494" s="9">
        <v>1963.5700000000002</v>
      </c>
      <c r="J494" s="9">
        <v>0</v>
      </c>
      <c r="K494" s="9">
        <v>0</v>
      </c>
      <c r="L494" s="9">
        <v>0</v>
      </c>
      <c r="M494" s="9">
        <v>244.42</v>
      </c>
      <c r="N494" s="9">
        <v>10</v>
      </c>
      <c r="O494" s="9">
        <v>0</v>
      </c>
      <c r="P494" s="9">
        <v>0</v>
      </c>
      <c r="Q494" s="9">
        <v>0</v>
      </c>
      <c r="R494" s="9">
        <v>215.79999999999998</v>
      </c>
      <c r="S494" s="9">
        <v>236.7</v>
      </c>
      <c r="T494" s="9">
        <v>0</v>
      </c>
      <c r="U494" s="9">
        <v>0</v>
      </c>
      <c r="V494" s="9">
        <v>0</v>
      </c>
      <c r="W494" s="9">
        <v>0.9</v>
      </c>
      <c r="X494" s="9">
        <v>0</v>
      </c>
      <c r="Y494" s="58">
        <v>4849.48</v>
      </c>
      <c r="Z494" s="7">
        <v>31086.41025641025</v>
      </c>
      <c r="AC494" s="92" t="e">
        <f>#REF!-Y494</f>
        <v>#REF!</v>
      </c>
      <c r="AD494" s="259"/>
      <c r="AE494" s="99" t="s">
        <v>2</v>
      </c>
      <c r="AF494" s="8">
        <v>13</v>
      </c>
      <c r="AG494" s="100">
        <v>31086.41025641025</v>
      </c>
      <c r="AH494" s="100">
        <v>178.5289904080401</v>
      </c>
    </row>
    <row r="495" spans="1:34" ht="28.5" customHeight="1">
      <c r="A495" s="28" t="s">
        <v>173</v>
      </c>
      <c r="B495" s="60" t="s">
        <v>19</v>
      </c>
      <c r="C495" s="8">
        <v>0</v>
      </c>
      <c r="D495" s="9">
        <v>0</v>
      </c>
      <c r="E495" s="9">
        <v>0</v>
      </c>
      <c r="F495" s="9">
        <v>0</v>
      </c>
      <c r="G495" s="9">
        <v>0</v>
      </c>
      <c r="H495" s="9">
        <v>0</v>
      </c>
      <c r="I495" s="9">
        <v>0</v>
      </c>
      <c r="J495" s="9">
        <v>0</v>
      </c>
      <c r="K495" s="9">
        <v>0</v>
      </c>
      <c r="L495" s="9">
        <v>0</v>
      </c>
      <c r="M495" s="9">
        <v>0</v>
      </c>
      <c r="N495" s="9">
        <v>0</v>
      </c>
      <c r="O495" s="9">
        <v>0</v>
      </c>
      <c r="P495" s="9">
        <v>0</v>
      </c>
      <c r="Q495" s="9">
        <v>0</v>
      </c>
      <c r="R495" s="9">
        <v>0</v>
      </c>
      <c r="S495" s="9">
        <v>0</v>
      </c>
      <c r="T495" s="9">
        <v>0</v>
      </c>
      <c r="U495" s="9">
        <v>0</v>
      </c>
      <c r="V495" s="9">
        <v>0</v>
      </c>
      <c r="W495" s="9">
        <v>0</v>
      </c>
      <c r="X495" s="9">
        <v>0</v>
      </c>
      <c r="Y495" s="58">
        <v>0</v>
      </c>
      <c r="Z495" s="7">
        <v>0</v>
      </c>
      <c r="AC495" s="92" t="e">
        <f>#REF!-Y495</f>
        <v>#REF!</v>
      </c>
      <c r="AD495" s="259"/>
      <c r="AE495" s="99" t="s">
        <v>19</v>
      </c>
      <c r="AF495" s="8">
        <v>0</v>
      </c>
      <c r="AG495" s="100">
        <v>0</v>
      </c>
      <c r="AH495" s="100">
        <v>0</v>
      </c>
    </row>
    <row r="496" spans="1:34" ht="30">
      <c r="A496" s="28" t="s">
        <v>173</v>
      </c>
      <c r="B496" s="61" t="s">
        <v>42</v>
      </c>
      <c r="C496" s="8">
        <v>16</v>
      </c>
      <c r="D496" s="9">
        <v>1221.99</v>
      </c>
      <c r="E496" s="9">
        <v>61.65</v>
      </c>
      <c r="F496" s="9">
        <v>357.40000000000003</v>
      </c>
      <c r="G496" s="9">
        <v>0</v>
      </c>
      <c r="H496" s="9">
        <v>157.5</v>
      </c>
      <c r="I496" s="9">
        <v>1524</v>
      </c>
      <c r="J496" s="9">
        <v>0</v>
      </c>
      <c r="K496" s="9">
        <v>0</v>
      </c>
      <c r="L496" s="9">
        <v>51.1</v>
      </c>
      <c r="M496" s="9">
        <v>203.44999999999996</v>
      </c>
      <c r="N496" s="9">
        <v>24.6</v>
      </c>
      <c r="O496" s="9">
        <v>0</v>
      </c>
      <c r="P496" s="9">
        <v>0</v>
      </c>
      <c r="Q496" s="9">
        <v>0</v>
      </c>
      <c r="R496" s="9">
        <v>218.2</v>
      </c>
      <c r="S496" s="9">
        <v>209</v>
      </c>
      <c r="T496" s="9">
        <v>96</v>
      </c>
      <c r="U496" s="9">
        <v>0</v>
      </c>
      <c r="V496" s="9">
        <v>0</v>
      </c>
      <c r="W496" s="9">
        <v>0</v>
      </c>
      <c r="X496" s="9">
        <v>0</v>
      </c>
      <c r="Y496" s="58">
        <v>4124.889999999999</v>
      </c>
      <c r="Z496" s="7">
        <v>21483.80208333333</v>
      </c>
      <c r="AC496" s="92" t="e">
        <f>#REF!-Y496</f>
        <v>#REF!</v>
      </c>
      <c r="AD496" s="259"/>
      <c r="AE496" s="101" t="s">
        <v>42</v>
      </c>
      <c r="AF496" s="8">
        <v>16</v>
      </c>
      <c r="AG496" s="100">
        <v>21483.80208333333</v>
      </c>
      <c r="AH496" s="100">
        <v>154.7066669940016</v>
      </c>
    </row>
    <row r="497" spans="1:34" ht="31.5" customHeight="1">
      <c r="A497" s="28" t="s">
        <v>173</v>
      </c>
      <c r="B497" s="60" t="s">
        <v>43</v>
      </c>
      <c r="C497" s="8">
        <v>16</v>
      </c>
      <c r="D497" s="9">
        <v>1176.73</v>
      </c>
      <c r="E497" s="9">
        <v>64.03999999999999</v>
      </c>
      <c r="F497" s="9">
        <v>249.86999999999998</v>
      </c>
      <c r="G497" s="9">
        <v>0</v>
      </c>
      <c r="H497" s="9">
        <v>195</v>
      </c>
      <c r="I497" s="9">
        <v>1816.77</v>
      </c>
      <c r="J497" s="9">
        <v>0</v>
      </c>
      <c r="K497" s="9">
        <v>0</v>
      </c>
      <c r="L497" s="9">
        <v>4</v>
      </c>
      <c r="M497" s="9">
        <v>236.87</v>
      </c>
      <c r="N497" s="9">
        <v>35.1</v>
      </c>
      <c r="O497" s="9">
        <v>0</v>
      </c>
      <c r="P497" s="9">
        <v>0</v>
      </c>
      <c r="Q497" s="9">
        <v>0</v>
      </c>
      <c r="R497" s="9">
        <v>231</v>
      </c>
      <c r="S497" s="9">
        <v>219.97000000000003</v>
      </c>
      <c r="T497" s="9">
        <v>12.46</v>
      </c>
      <c r="U497" s="9">
        <v>0</v>
      </c>
      <c r="V497" s="9">
        <v>0</v>
      </c>
      <c r="W497" s="9">
        <v>0</v>
      </c>
      <c r="X497" s="9">
        <v>9.67</v>
      </c>
      <c r="Y497" s="58">
        <v>4251.48</v>
      </c>
      <c r="Z497" s="7">
        <v>22143.124999999996</v>
      </c>
      <c r="AC497" s="92" t="e">
        <f>#REF!-Y497</f>
        <v>#REF!</v>
      </c>
      <c r="AD497" s="259"/>
      <c r="AE497" s="99" t="s">
        <v>43</v>
      </c>
      <c r="AF497" s="8">
        <v>16</v>
      </c>
      <c r="AG497" s="100">
        <v>22143.124999999996</v>
      </c>
      <c r="AH497" s="100">
        <v>189.65608083417604</v>
      </c>
    </row>
    <row r="498" spans="1:34" ht="24" customHeight="1">
      <c r="A498" s="28" t="s">
        <v>173</v>
      </c>
      <c r="B498" s="62" t="s">
        <v>8</v>
      </c>
      <c r="C498" s="8"/>
      <c r="D498" s="9"/>
      <c r="E498" s="9"/>
      <c r="F498" s="9"/>
      <c r="G498" s="9"/>
      <c r="H498" s="9"/>
      <c r="I498" s="9"/>
      <c r="J498" s="9"/>
      <c r="K498" s="9"/>
      <c r="L498" s="9"/>
      <c r="M498" s="9"/>
      <c r="N498" s="9"/>
      <c r="O498" s="9"/>
      <c r="P498" s="9"/>
      <c r="Q498" s="9"/>
      <c r="R498" s="9"/>
      <c r="S498" s="9"/>
      <c r="T498" s="9"/>
      <c r="U498" s="9"/>
      <c r="V498" s="9"/>
      <c r="W498" s="9"/>
      <c r="X498" s="9"/>
      <c r="Y498" s="58">
        <v>0</v>
      </c>
      <c r="Z498" s="7">
        <v>0</v>
      </c>
      <c r="AC498" s="92" t="e">
        <f>#REF!-Y498</f>
        <v>#REF!</v>
      </c>
      <c r="AD498" s="259"/>
      <c r="AE498" s="102" t="s">
        <v>8</v>
      </c>
      <c r="AF498" s="8"/>
      <c r="AG498" s="100">
        <v>0</v>
      </c>
      <c r="AH498" s="100">
        <v>0</v>
      </c>
    </row>
    <row r="499" spans="1:34" ht="22.5" customHeight="1">
      <c r="A499" s="28" t="s">
        <v>173</v>
      </c>
      <c r="B499" s="63" t="s">
        <v>9</v>
      </c>
      <c r="C499" s="8">
        <v>16</v>
      </c>
      <c r="D499" s="9">
        <v>1176.73</v>
      </c>
      <c r="E499" s="9">
        <v>64.03999999999999</v>
      </c>
      <c r="F499" s="9">
        <v>249.86999999999998</v>
      </c>
      <c r="G499" s="9">
        <v>0</v>
      </c>
      <c r="H499" s="9">
        <v>195</v>
      </c>
      <c r="I499" s="9">
        <v>1816.77</v>
      </c>
      <c r="J499" s="9">
        <v>0</v>
      </c>
      <c r="K499" s="9">
        <v>0</v>
      </c>
      <c r="L499" s="9">
        <v>4</v>
      </c>
      <c r="M499" s="9">
        <v>236.87</v>
      </c>
      <c r="N499" s="9">
        <v>35.1</v>
      </c>
      <c r="O499" s="9">
        <v>0</v>
      </c>
      <c r="P499" s="9">
        <v>0</v>
      </c>
      <c r="Q499" s="9">
        <v>0</v>
      </c>
      <c r="R499" s="9">
        <v>231</v>
      </c>
      <c r="S499" s="9">
        <v>219.97000000000003</v>
      </c>
      <c r="T499" s="9">
        <v>12.46</v>
      </c>
      <c r="U499" s="9">
        <v>0</v>
      </c>
      <c r="V499" s="9">
        <v>0</v>
      </c>
      <c r="W499" s="9">
        <v>0</v>
      </c>
      <c r="X499" s="9">
        <v>9.67</v>
      </c>
      <c r="Y499" s="58">
        <v>4251.48</v>
      </c>
      <c r="Z499" s="7">
        <v>22143.124999999996</v>
      </c>
      <c r="AC499" s="92" t="e">
        <f>#REF!-Y499</f>
        <v>#REF!</v>
      </c>
      <c r="AD499" s="259"/>
      <c r="AE499" s="103" t="s">
        <v>9</v>
      </c>
      <c r="AF499" s="8">
        <v>16</v>
      </c>
      <c r="AG499" s="100">
        <v>22143.124999999996</v>
      </c>
      <c r="AH499" s="100">
        <v>189.65608083417604</v>
      </c>
    </row>
    <row r="500" spans="1:34" ht="33" customHeight="1">
      <c r="A500" s="28" t="s">
        <v>173</v>
      </c>
      <c r="B500" s="64" t="s">
        <v>44</v>
      </c>
      <c r="C500" s="8">
        <v>1</v>
      </c>
      <c r="D500" s="9">
        <v>17.13</v>
      </c>
      <c r="E500" s="9">
        <v>0.53</v>
      </c>
      <c r="F500" s="9">
        <v>0.1</v>
      </c>
      <c r="G500" s="9">
        <v>0</v>
      </c>
      <c r="H500" s="9">
        <v>0</v>
      </c>
      <c r="I500" s="9">
        <v>4.55</v>
      </c>
      <c r="J500" s="9">
        <v>0</v>
      </c>
      <c r="K500" s="9">
        <v>0</v>
      </c>
      <c r="L500" s="9">
        <v>0</v>
      </c>
      <c r="M500" s="9">
        <v>6.45</v>
      </c>
      <c r="N500" s="9">
        <v>5.37</v>
      </c>
      <c r="O500" s="9">
        <v>0.8</v>
      </c>
      <c r="P500" s="9">
        <v>0</v>
      </c>
      <c r="Q500" s="9">
        <v>0</v>
      </c>
      <c r="R500" s="9">
        <v>7.4</v>
      </c>
      <c r="S500" s="9">
        <v>9.6</v>
      </c>
      <c r="T500" s="9">
        <v>1.6</v>
      </c>
      <c r="U500" s="9">
        <v>0</v>
      </c>
      <c r="V500" s="9">
        <v>0</v>
      </c>
      <c r="W500" s="9">
        <v>0</v>
      </c>
      <c r="X500" s="9">
        <v>0</v>
      </c>
      <c r="Y500" s="58">
        <v>53.53</v>
      </c>
      <c r="Z500" s="7">
        <v>4460.833333333333</v>
      </c>
      <c r="AC500" s="92" t="e">
        <f>#REF!-Y500</f>
        <v>#REF!</v>
      </c>
      <c r="AD500" s="259"/>
      <c r="AE500" s="104" t="s">
        <v>44</v>
      </c>
      <c r="AF500" s="8">
        <v>1</v>
      </c>
      <c r="AG500" s="100">
        <v>4460.833333333333</v>
      </c>
      <c r="AH500" s="100">
        <v>82.60361938120256</v>
      </c>
    </row>
    <row r="501" spans="1:34" ht="20.25" customHeight="1">
      <c r="A501" s="28" t="s">
        <v>173</v>
      </c>
      <c r="B501" s="62" t="s">
        <v>8</v>
      </c>
      <c r="C501" s="8"/>
      <c r="D501" s="9"/>
      <c r="E501" s="9"/>
      <c r="F501" s="9"/>
      <c r="G501" s="9"/>
      <c r="H501" s="9"/>
      <c r="I501" s="9"/>
      <c r="J501" s="9"/>
      <c r="K501" s="9"/>
      <c r="L501" s="9"/>
      <c r="M501" s="9"/>
      <c r="N501" s="9"/>
      <c r="O501" s="9"/>
      <c r="P501" s="9"/>
      <c r="Q501" s="9"/>
      <c r="R501" s="9"/>
      <c r="S501" s="9"/>
      <c r="T501" s="9"/>
      <c r="U501" s="9"/>
      <c r="V501" s="9"/>
      <c r="W501" s="9"/>
      <c r="X501" s="9"/>
      <c r="Y501" s="58">
        <v>0</v>
      </c>
      <c r="Z501" s="7">
        <v>0</v>
      </c>
      <c r="AC501" s="92" t="e">
        <f>#REF!-Y501</f>
        <v>#REF!</v>
      </c>
      <c r="AD501" s="259"/>
      <c r="AE501" s="102" t="s">
        <v>8</v>
      </c>
      <c r="AF501" s="8"/>
      <c r="AG501" s="100">
        <v>0</v>
      </c>
      <c r="AH501" s="100">
        <v>0</v>
      </c>
    </row>
    <row r="502" spans="1:34" ht="24" customHeight="1">
      <c r="A502" s="28" t="s">
        <v>173</v>
      </c>
      <c r="B502" s="63" t="s">
        <v>10</v>
      </c>
      <c r="C502" s="8">
        <v>1</v>
      </c>
      <c r="D502" s="9">
        <v>17.13</v>
      </c>
      <c r="E502" s="9">
        <v>0.53</v>
      </c>
      <c r="F502" s="9">
        <v>0.1</v>
      </c>
      <c r="G502" s="9">
        <v>0</v>
      </c>
      <c r="H502" s="9">
        <v>0</v>
      </c>
      <c r="I502" s="9">
        <v>4.55</v>
      </c>
      <c r="J502" s="9">
        <v>0</v>
      </c>
      <c r="K502" s="9">
        <v>0</v>
      </c>
      <c r="L502" s="9">
        <v>0</v>
      </c>
      <c r="M502" s="9">
        <v>6.45</v>
      </c>
      <c r="N502" s="9">
        <v>5.37</v>
      </c>
      <c r="O502" s="9">
        <v>0.8</v>
      </c>
      <c r="P502" s="9">
        <v>0</v>
      </c>
      <c r="Q502" s="9">
        <v>0</v>
      </c>
      <c r="R502" s="9">
        <v>7.4</v>
      </c>
      <c r="S502" s="9">
        <v>9.6</v>
      </c>
      <c r="T502" s="9">
        <v>1.6</v>
      </c>
      <c r="U502" s="9">
        <v>0</v>
      </c>
      <c r="V502" s="9">
        <v>0</v>
      </c>
      <c r="W502" s="9">
        <v>0</v>
      </c>
      <c r="X502" s="9">
        <v>0</v>
      </c>
      <c r="Y502" s="58">
        <v>53.53</v>
      </c>
      <c r="Z502" s="7">
        <v>4460.833333333333</v>
      </c>
      <c r="AC502" s="92" t="e">
        <f>#REF!-Y502</f>
        <v>#REF!</v>
      </c>
      <c r="AD502" s="259"/>
      <c r="AE502" s="103" t="s">
        <v>10</v>
      </c>
      <c r="AF502" s="8">
        <v>1</v>
      </c>
      <c r="AG502" s="100">
        <v>4460.833333333333</v>
      </c>
      <c r="AH502" s="100">
        <v>82.60361938120256</v>
      </c>
    </row>
    <row r="503" spans="1:34" ht="31.5" customHeight="1">
      <c r="A503" s="28" t="s">
        <v>173</v>
      </c>
      <c r="B503" s="65" t="s">
        <v>11</v>
      </c>
      <c r="C503" s="8">
        <v>6</v>
      </c>
      <c r="D503" s="9">
        <v>360.84999999999997</v>
      </c>
      <c r="E503" s="9">
        <v>0</v>
      </c>
      <c r="F503" s="9">
        <v>63.49</v>
      </c>
      <c r="G503" s="9">
        <v>0</v>
      </c>
      <c r="H503" s="9">
        <v>531.3299999999999</v>
      </c>
      <c r="I503" s="9">
        <v>0</v>
      </c>
      <c r="J503" s="9">
        <v>0</v>
      </c>
      <c r="K503" s="9">
        <v>0</v>
      </c>
      <c r="L503" s="9">
        <v>0</v>
      </c>
      <c r="M503" s="9">
        <v>39.46</v>
      </c>
      <c r="N503" s="9">
        <v>2.59</v>
      </c>
      <c r="O503" s="9">
        <v>0.81</v>
      </c>
      <c r="P503" s="9">
        <v>0</v>
      </c>
      <c r="Q503" s="9">
        <v>0</v>
      </c>
      <c r="R503" s="9">
        <v>68.4</v>
      </c>
      <c r="S503" s="9">
        <v>53.2</v>
      </c>
      <c r="T503" s="9">
        <v>4.9</v>
      </c>
      <c r="U503" s="9">
        <v>0</v>
      </c>
      <c r="V503" s="9">
        <v>0</v>
      </c>
      <c r="W503" s="9">
        <v>0</v>
      </c>
      <c r="X503" s="9">
        <v>0</v>
      </c>
      <c r="Y503" s="58">
        <v>1125.03</v>
      </c>
      <c r="Z503" s="7">
        <v>15625.416666666666</v>
      </c>
      <c r="AC503" s="92" t="e">
        <f>#REF!-Y503</f>
        <v>#REF!</v>
      </c>
      <c r="AD503" s="259"/>
      <c r="AE503" s="10" t="s">
        <v>11</v>
      </c>
      <c r="AF503" s="8">
        <v>6</v>
      </c>
      <c r="AG503" s="100">
        <v>15625.416666666666</v>
      </c>
      <c r="AH503" s="100">
        <v>161.98697519745048</v>
      </c>
    </row>
    <row r="504" spans="1:34" ht="20.25" customHeight="1">
      <c r="A504" s="28" t="s">
        <v>173</v>
      </c>
      <c r="B504" s="65" t="s">
        <v>13</v>
      </c>
      <c r="C504" s="8">
        <v>21</v>
      </c>
      <c r="D504" s="9">
        <v>3566.45</v>
      </c>
      <c r="E504" s="9">
        <v>0</v>
      </c>
      <c r="F504" s="9">
        <v>681.95</v>
      </c>
      <c r="G504" s="9">
        <v>0</v>
      </c>
      <c r="H504" s="9">
        <v>0</v>
      </c>
      <c r="I504" s="9">
        <v>3081.08</v>
      </c>
      <c r="J504" s="9">
        <v>0</v>
      </c>
      <c r="K504" s="9">
        <v>0</v>
      </c>
      <c r="L504" s="9">
        <v>0</v>
      </c>
      <c r="M504" s="9">
        <v>520.9399999999999</v>
      </c>
      <c r="N504" s="9">
        <v>69.3</v>
      </c>
      <c r="O504" s="9">
        <v>0</v>
      </c>
      <c r="P504" s="9">
        <v>0</v>
      </c>
      <c r="Q504" s="9">
        <v>0</v>
      </c>
      <c r="R504" s="9">
        <v>473.1</v>
      </c>
      <c r="S504" s="9">
        <v>468.70000000000005</v>
      </c>
      <c r="T504" s="9">
        <v>95.2</v>
      </c>
      <c r="U504" s="9">
        <v>0</v>
      </c>
      <c r="V504" s="9">
        <v>0</v>
      </c>
      <c r="W504" s="9">
        <v>0</v>
      </c>
      <c r="X504" s="9">
        <v>5.06</v>
      </c>
      <c r="Y504" s="58">
        <v>8961.78</v>
      </c>
      <c r="Z504" s="7">
        <v>35562.61904761905</v>
      </c>
      <c r="AC504" s="92" t="e">
        <f>#REF!-Y504</f>
        <v>#REF!</v>
      </c>
      <c r="AD504" s="259"/>
      <c r="AE504" s="10" t="s">
        <v>13</v>
      </c>
      <c r="AF504" s="8">
        <v>21</v>
      </c>
      <c r="AG504" s="100">
        <v>35562.61904761905</v>
      </c>
      <c r="AH504" s="100">
        <v>99.53258842826901</v>
      </c>
    </row>
    <row r="505" spans="1:34" ht="20.25" customHeight="1">
      <c r="A505" s="28" t="s">
        <v>173</v>
      </c>
      <c r="B505" s="62" t="s">
        <v>8</v>
      </c>
      <c r="C505" s="8"/>
      <c r="D505" s="9"/>
      <c r="E505" s="9"/>
      <c r="F505" s="9"/>
      <c r="G505" s="9"/>
      <c r="H505" s="9"/>
      <c r="I505" s="9"/>
      <c r="J505" s="9"/>
      <c r="K505" s="9"/>
      <c r="L505" s="9"/>
      <c r="M505" s="9"/>
      <c r="N505" s="9"/>
      <c r="O505" s="9"/>
      <c r="P505" s="9"/>
      <c r="Q505" s="9"/>
      <c r="R505" s="9"/>
      <c r="S505" s="9"/>
      <c r="T505" s="9"/>
      <c r="U505" s="9"/>
      <c r="V505" s="9"/>
      <c r="W505" s="9"/>
      <c r="X505" s="9"/>
      <c r="Y505" s="58">
        <v>0</v>
      </c>
      <c r="Z505" s="7">
        <v>0</v>
      </c>
      <c r="AC505" s="92" t="e">
        <f>#REF!-Y505</f>
        <v>#REF!</v>
      </c>
      <c r="AD505" s="259"/>
      <c r="AE505" s="102" t="s">
        <v>8</v>
      </c>
      <c r="AF505" s="8"/>
      <c r="AG505" s="100">
        <v>0</v>
      </c>
      <c r="AH505" s="100">
        <v>0</v>
      </c>
    </row>
    <row r="506" spans="1:34" ht="21" customHeight="1">
      <c r="A506" s="28" t="s">
        <v>173</v>
      </c>
      <c r="B506" s="63" t="s">
        <v>12</v>
      </c>
      <c r="C506" s="8">
        <v>21</v>
      </c>
      <c r="D506" s="9">
        <v>3566.45</v>
      </c>
      <c r="E506" s="9">
        <v>0</v>
      </c>
      <c r="F506" s="9">
        <v>681.95</v>
      </c>
      <c r="G506" s="9">
        <v>0</v>
      </c>
      <c r="H506" s="9">
        <v>0</v>
      </c>
      <c r="I506" s="9">
        <v>3081.08</v>
      </c>
      <c r="J506" s="9">
        <v>0</v>
      </c>
      <c r="K506" s="9">
        <v>0</v>
      </c>
      <c r="L506" s="9">
        <v>0</v>
      </c>
      <c r="M506" s="9">
        <v>520.9399999999999</v>
      </c>
      <c r="N506" s="9">
        <v>69.3</v>
      </c>
      <c r="O506" s="9">
        <v>0</v>
      </c>
      <c r="P506" s="9">
        <v>0</v>
      </c>
      <c r="Q506" s="9">
        <v>0</v>
      </c>
      <c r="R506" s="9">
        <v>473.1</v>
      </c>
      <c r="S506" s="9">
        <v>468.70000000000005</v>
      </c>
      <c r="T506" s="9">
        <v>95.2</v>
      </c>
      <c r="U506" s="9">
        <v>0</v>
      </c>
      <c r="V506" s="9">
        <v>0</v>
      </c>
      <c r="W506" s="9">
        <v>0</v>
      </c>
      <c r="X506" s="9">
        <v>5.06</v>
      </c>
      <c r="Y506" s="58">
        <v>8961.78</v>
      </c>
      <c r="Z506" s="7">
        <v>35562.61904761905</v>
      </c>
      <c r="AC506" s="92" t="e">
        <f>#REF!-Y506</f>
        <v>#REF!</v>
      </c>
      <c r="AD506" s="259"/>
      <c r="AE506" s="103" t="s">
        <v>12</v>
      </c>
      <c r="AF506" s="8">
        <v>21</v>
      </c>
      <c r="AG506" s="100">
        <v>35562.61904761905</v>
      </c>
      <c r="AH506" s="100">
        <v>99.53258842826901</v>
      </c>
    </row>
    <row r="507" spans="1:34" ht="24" customHeight="1" thickBot="1">
      <c r="A507" s="28" t="s">
        <v>173</v>
      </c>
      <c r="B507" s="64" t="s">
        <v>41</v>
      </c>
      <c r="C507" s="8">
        <v>8</v>
      </c>
      <c r="D507" s="9">
        <v>303.13000000000005</v>
      </c>
      <c r="E507" s="9">
        <v>0</v>
      </c>
      <c r="F507" s="9">
        <v>0</v>
      </c>
      <c r="G507" s="9">
        <v>0</v>
      </c>
      <c r="H507" s="9">
        <v>654.25</v>
      </c>
      <c r="I507" s="9">
        <v>0</v>
      </c>
      <c r="J507" s="9">
        <v>0</v>
      </c>
      <c r="K507" s="9">
        <v>0</v>
      </c>
      <c r="L507" s="9">
        <v>0</v>
      </c>
      <c r="M507" s="9">
        <v>55.149999999999984</v>
      </c>
      <c r="N507" s="9">
        <v>13.600000000000001</v>
      </c>
      <c r="O507" s="9">
        <v>21.24</v>
      </c>
      <c r="P507" s="9">
        <v>14.91</v>
      </c>
      <c r="Q507" s="9">
        <v>0</v>
      </c>
      <c r="R507" s="9">
        <v>64.80000000000001</v>
      </c>
      <c r="S507" s="9">
        <v>64.7</v>
      </c>
      <c r="T507" s="9">
        <v>0</v>
      </c>
      <c r="U507" s="9">
        <v>0</v>
      </c>
      <c r="V507" s="9">
        <v>0</v>
      </c>
      <c r="W507" s="9">
        <v>3.8699999999999997</v>
      </c>
      <c r="X507" s="9">
        <v>0</v>
      </c>
      <c r="Y507" s="58">
        <v>1195.65</v>
      </c>
      <c r="Z507" s="7">
        <v>12454.6875</v>
      </c>
      <c r="AC507" s="92" t="e">
        <f>#REF!-Y507</f>
        <v>#REF!</v>
      </c>
      <c r="AD507" s="259"/>
      <c r="AE507" s="104" t="s">
        <v>41</v>
      </c>
      <c r="AF507" s="11">
        <v>8</v>
      </c>
      <c r="AG507" s="100">
        <v>12454.6875</v>
      </c>
      <c r="AH507" s="100">
        <v>237.17546927060994</v>
      </c>
    </row>
    <row r="508" spans="1:34" ht="51.75" customHeight="1" thickBot="1">
      <c r="A508" s="28"/>
      <c r="B508" s="64"/>
      <c r="C508" s="8"/>
      <c r="D508" s="9"/>
      <c r="E508" s="9"/>
      <c r="F508" s="9"/>
      <c r="G508" s="9"/>
      <c r="H508" s="9"/>
      <c r="I508" s="9"/>
      <c r="J508" s="9"/>
      <c r="K508" s="9"/>
      <c r="L508" s="9"/>
      <c r="M508" s="9"/>
      <c r="N508" s="9"/>
      <c r="O508" s="9"/>
      <c r="P508" s="9"/>
      <c r="Q508" s="9"/>
      <c r="R508" s="9"/>
      <c r="S508" s="9"/>
      <c r="T508" s="9"/>
      <c r="U508" s="9"/>
      <c r="V508" s="9"/>
      <c r="W508" s="9"/>
      <c r="X508" s="9"/>
      <c r="Y508" s="58"/>
      <c r="Z508" s="7"/>
      <c r="AC508" s="92"/>
      <c r="AD508" s="438" t="s">
        <v>263</v>
      </c>
      <c r="AE508" s="439"/>
      <c r="AF508" s="439"/>
      <c r="AG508" s="439"/>
      <c r="AH508" s="440"/>
    </row>
    <row r="509" spans="1:34" ht="53.25" customHeight="1" thickBot="1">
      <c r="A509" s="28" t="s">
        <v>174</v>
      </c>
      <c r="B509" s="17" t="s">
        <v>7</v>
      </c>
      <c r="C509" s="51">
        <v>76</v>
      </c>
      <c r="D509" s="53">
        <v>7319.919180000001</v>
      </c>
      <c r="E509" s="53">
        <v>229.15795000000003</v>
      </c>
      <c r="F509" s="53">
        <v>2089.52439</v>
      </c>
      <c r="G509" s="53">
        <v>0</v>
      </c>
      <c r="H509" s="53">
        <v>697.10378</v>
      </c>
      <c r="I509" s="53">
        <v>4430.29944</v>
      </c>
      <c r="J509" s="53">
        <v>0</v>
      </c>
      <c r="K509" s="53">
        <v>0</v>
      </c>
      <c r="L509" s="53">
        <v>0</v>
      </c>
      <c r="M509" s="53">
        <v>847.0114799999999</v>
      </c>
      <c r="N509" s="53">
        <v>101.84625</v>
      </c>
      <c r="O509" s="53">
        <v>36.2541</v>
      </c>
      <c r="P509" s="53">
        <v>46.51776</v>
      </c>
      <c r="Q509" s="53">
        <v>0</v>
      </c>
      <c r="R509" s="53">
        <v>1409.7856900000002</v>
      </c>
      <c r="S509" s="53">
        <v>1172.09973</v>
      </c>
      <c r="T509" s="53">
        <v>271.6049</v>
      </c>
      <c r="U509" s="53">
        <v>0</v>
      </c>
      <c r="V509" s="53">
        <v>0</v>
      </c>
      <c r="W509" s="53">
        <v>0</v>
      </c>
      <c r="X509" s="53">
        <v>-0.02465</v>
      </c>
      <c r="Y509" s="53">
        <v>18651.100000000002</v>
      </c>
      <c r="Z509" s="54">
        <v>20450.767543859653</v>
      </c>
      <c r="AC509" s="92" t="e">
        <f>#REF!-Y509</f>
        <v>#REF!</v>
      </c>
      <c r="AD509" s="236" t="s">
        <v>174</v>
      </c>
      <c r="AE509" s="237" t="s">
        <v>7</v>
      </c>
      <c r="AF509" s="112">
        <v>76</v>
      </c>
      <c r="AG509" s="238">
        <v>20450.767543859653</v>
      </c>
      <c r="AH509" s="238">
        <v>86.0597336540538</v>
      </c>
    </row>
    <row r="510" spans="1:34" ht="22.5" customHeight="1">
      <c r="A510" s="28" t="s">
        <v>174</v>
      </c>
      <c r="B510" s="57" t="s">
        <v>14</v>
      </c>
      <c r="C510" s="8"/>
      <c r="D510" s="9"/>
      <c r="E510" s="9"/>
      <c r="F510" s="9"/>
      <c r="G510" s="9"/>
      <c r="H510" s="9"/>
      <c r="I510" s="9"/>
      <c r="J510" s="9"/>
      <c r="K510" s="9"/>
      <c r="L510" s="9"/>
      <c r="M510" s="9"/>
      <c r="N510" s="9"/>
      <c r="O510" s="9"/>
      <c r="P510" s="9"/>
      <c r="Q510" s="9"/>
      <c r="R510" s="9"/>
      <c r="S510" s="9"/>
      <c r="T510" s="9"/>
      <c r="U510" s="9"/>
      <c r="V510" s="9"/>
      <c r="W510" s="9"/>
      <c r="X510" s="9"/>
      <c r="Y510" s="58"/>
      <c r="Z510" s="7">
        <v>0</v>
      </c>
      <c r="AC510" s="92" t="e">
        <f>#REF!-Y510</f>
        <v>#REF!</v>
      </c>
      <c r="AD510" s="258"/>
      <c r="AE510" s="245" t="s">
        <v>14</v>
      </c>
      <c r="AF510" s="118"/>
      <c r="AG510" s="249"/>
      <c r="AH510" s="250">
        <v>0</v>
      </c>
    </row>
    <row r="511" spans="1:34" ht="33" customHeight="1">
      <c r="A511" s="28" t="s">
        <v>174</v>
      </c>
      <c r="B511" s="60" t="s">
        <v>3</v>
      </c>
      <c r="C511" s="8">
        <v>2</v>
      </c>
      <c r="D511" s="9">
        <v>392.70985</v>
      </c>
      <c r="E511" s="9">
        <v>16.20632</v>
      </c>
      <c r="F511" s="9">
        <v>196.35492000000002</v>
      </c>
      <c r="G511" s="9">
        <v>0</v>
      </c>
      <c r="H511" s="9">
        <v>11.112</v>
      </c>
      <c r="I511" s="9">
        <v>151.58566</v>
      </c>
      <c r="J511" s="9">
        <v>0</v>
      </c>
      <c r="K511" s="9">
        <v>0</v>
      </c>
      <c r="L511" s="9">
        <v>0</v>
      </c>
      <c r="M511" s="9">
        <v>77.57208</v>
      </c>
      <c r="N511" s="9">
        <v>0</v>
      </c>
      <c r="O511" s="9">
        <v>0</v>
      </c>
      <c r="P511" s="9">
        <v>0</v>
      </c>
      <c r="Q511" s="9">
        <v>0</v>
      </c>
      <c r="R511" s="9">
        <v>72.82387</v>
      </c>
      <c r="S511" s="9">
        <v>64.18819</v>
      </c>
      <c r="T511" s="9">
        <v>0</v>
      </c>
      <c r="U511" s="9">
        <v>0</v>
      </c>
      <c r="V511" s="9">
        <v>0</v>
      </c>
      <c r="W511" s="9">
        <v>0</v>
      </c>
      <c r="X511" s="9">
        <v>0</v>
      </c>
      <c r="Y511" s="58">
        <v>982.55289</v>
      </c>
      <c r="Z511" s="7">
        <v>40939.70375</v>
      </c>
      <c r="AC511" s="92" t="e">
        <f>#REF!-Y511</f>
        <v>#REF!</v>
      </c>
      <c r="AD511" s="259"/>
      <c r="AE511" s="99" t="s">
        <v>3</v>
      </c>
      <c r="AF511" s="8">
        <v>2</v>
      </c>
      <c r="AG511" s="100">
        <v>40939.70375</v>
      </c>
      <c r="AH511" s="100">
        <v>57.77442302503999</v>
      </c>
    </row>
    <row r="512" spans="1:34" ht="28.5" customHeight="1">
      <c r="A512" s="28" t="s">
        <v>174</v>
      </c>
      <c r="B512" s="60" t="s">
        <v>2</v>
      </c>
      <c r="C512" s="8">
        <v>9</v>
      </c>
      <c r="D512" s="9">
        <v>1105.531</v>
      </c>
      <c r="E512" s="9">
        <v>66.58945</v>
      </c>
      <c r="F512" s="9">
        <v>469.70743</v>
      </c>
      <c r="G512" s="9">
        <v>0</v>
      </c>
      <c r="H512" s="9">
        <v>29.844</v>
      </c>
      <c r="I512" s="9">
        <v>1021.34397</v>
      </c>
      <c r="J512" s="9">
        <v>0</v>
      </c>
      <c r="K512" s="9">
        <v>0</v>
      </c>
      <c r="L512" s="9">
        <v>0</v>
      </c>
      <c r="M512" s="9">
        <v>128.49031</v>
      </c>
      <c r="N512" s="9">
        <v>22.101979999999998</v>
      </c>
      <c r="O512" s="9">
        <v>0</v>
      </c>
      <c r="P512" s="9">
        <v>0</v>
      </c>
      <c r="Q512" s="9">
        <v>0</v>
      </c>
      <c r="R512" s="9">
        <v>264.68386</v>
      </c>
      <c r="S512" s="9">
        <v>233.7618</v>
      </c>
      <c r="T512" s="9">
        <v>42.3241</v>
      </c>
      <c r="U512" s="9">
        <v>0</v>
      </c>
      <c r="V512" s="9">
        <v>0</v>
      </c>
      <c r="W512" s="9">
        <v>0</v>
      </c>
      <c r="X512" s="9">
        <v>0</v>
      </c>
      <c r="Y512" s="58">
        <v>3384.3778999999995</v>
      </c>
      <c r="Z512" s="7">
        <v>31336.832407407404</v>
      </c>
      <c r="AC512" s="92" t="e">
        <f>#REF!-Y512</f>
        <v>#REF!</v>
      </c>
      <c r="AD512" s="259"/>
      <c r="AE512" s="99" t="s">
        <v>2</v>
      </c>
      <c r="AF512" s="8">
        <v>9</v>
      </c>
      <c r="AG512" s="100">
        <v>31336.832407407404</v>
      </c>
      <c r="AH512" s="100">
        <v>116.22919393486026</v>
      </c>
    </row>
    <row r="513" spans="1:34" ht="30.75" customHeight="1">
      <c r="A513" s="28" t="s">
        <v>174</v>
      </c>
      <c r="B513" s="60" t="s">
        <v>19</v>
      </c>
      <c r="C513" s="8">
        <v>0</v>
      </c>
      <c r="D513" s="9">
        <v>0</v>
      </c>
      <c r="E513" s="9">
        <v>0</v>
      </c>
      <c r="F513" s="9">
        <v>0</v>
      </c>
      <c r="G513" s="9">
        <v>0</v>
      </c>
      <c r="H513" s="9">
        <v>0</v>
      </c>
      <c r="I513" s="9">
        <v>0</v>
      </c>
      <c r="J513" s="9">
        <v>0</v>
      </c>
      <c r="K513" s="9">
        <v>0</v>
      </c>
      <c r="L513" s="9">
        <v>0</v>
      </c>
      <c r="M513" s="9">
        <v>0</v>
      </c>
      <c r="N513" s="9">
        <v>0</v>
      </c>
      <c r="O513" s="9">
        <v>0</v>
      </c>
      <c r="P513" s="9">
        <v>0</v>
      </c>
      <c r="Q513" s="9">
        <v>0</v>
      </c>
      <c r="R513" s="9">
        <v>0</v>
      </c>
      <c r="S513" s="9">
        <v>0</v>
      </c>
      <c r="T513" s="9">
        <v>0</v>
      </c>
      <c r="U513" s="9">
        <v>0</v>
      </c>
      <c r="V513" s="9">
        <v>0</v>
      </c>
      <c r="W513" s="9">
        <v>0</v>
      </c>
      <c r="X513" s="9">
        <v>0</v>
      </c>
      <c r="Y513" s="58">
        <v>0</v>
      </c>
      <c r="Z513" s="7">
        <v>0</v>
      </c>
      <c r="AC513" s="92" t="e">
        <f>#REF!-Y513</f>
        <v>#REF!</v>
      </c>
      <c r="AD513" s="259"/>
      <c r="AE513" s="99" t="s">
        <v>19</v>
      </c>
      <c r="AF513" s="8">
        <v>0</v>
      </c>
      <c r="AG513" s="100">
        <v>0</v>
      </c>
      <c r="AH513" s="100">
        <v>0</v>
      </c>
    </row>
    <row r="514" spans="1:34" ht="30">
      <c r="A514" s="28" t="s">
        <v>174</v>
      </c>
      <c r="B514" s="61" t="s">
        <v>42</v>
      </c>
      <c r="C514" s="8">
        <v>13</v>
      </c>
      <c r="D514" s="9">
        <v>1007.21245</v>
      </c>
      <c r="E514" s="9">
        <v>57.56038</v>
      </c>
      <c r="F514" s="9">
        <v>454.02472</v>
      </c>
      <c r="G514" s="9">
        <v>0</v>
      </c>
      <c r="H514" s="9">
        <v>18.981</v>
      </c>
      <c r="I514" s="9">
        <v>877.88386</v>
      </c>
      <c r="J514" s="9">
        <v>0</v>
      </c>
      <c r="K514" s="9">
        <v>0</v>
      </c>
      <c r="L514" s="9">
        <v>0</v>
      </c>
      <c r="M514" s="9">
        <v>201.49603</v>
      </c>
      <c r="N514" s="9">
        <v>7.50683</v>
      </c>
      <c r="O514" s="9">
        <v>0</v>
      </c>
      <c r="P514" s="9">
        <v>0</v>
      </c>
      <c r="Q514" s="9">
        <v>0</v>
      </c>
      <c r="R514" s="9">
        <v>259.22019</v>
      </c>
      <c r="S514" s="9">
        <v>191.91278</v>
      </c>
      <c r="T514" s="9">
        <v>100.60432</v>
      </c>
      <c r="U514" s="9">
        <v>0</v>
      </c>
      <c r="V514" s="9">
        <v>0</v>
      </c>
      <c r="W514" s="9">
        <v>0</v>
      </c>
      <c r="X514" s="9">
        <v>0</v>
      </c>
      <c r="Y514" s="58">
        <v>3176.4025599999995</v>
      </c>
      <c r="Z514" s="7">
        <v>20361.55487179487</v>
      </c>
      <c r="AC514" s="92" t="e">
        <f>#REF!-Y514</f>
        <v>#REF!</v>
      </c>
      <c r="AD514" s="259"/>
      <c r="AE514" s="101" t="s">
        <v>42</v>
      </c>
      <c r="AF514" s="8">
        <v>13</v>
      </c>
      <c r="AG514" s="100">
        <v>20361.55487179487</v>
      </c>
      <c r="AH514" s="100">
        <v>108.09811177373751</v>
      </c>
    </row>
    <row r="515" spans="1:34" ht="27.75" customHeight="1">
      <c r="A515" s="28" t="s">
        <v>174</v>
      </c>
      <c r="B515" s="60" t="s">
        <v>43</v>
      </c>
      <c r="C515" s="8">
        <v>19</v>
      </c>
      <c r="D515" s="9">
        <v>1354.96599</v>
      </c>
      <c r="E515" s="9">
        <v>67.56332</v>
      </c>
      <c r="F515" s="9">
        <v>293.63257999999996</v>
      </c>
      <c r="G515" s="9">
        <v>0</v>
      </c>
      <c r="H515" s="9">
        <v>19.5</v>
      </c>
      <c r="I515" s="9">
        <v>1158.48471</v>
      </c>
      <c r="J515" s="9">
        <v>0</v>
      </c>
      <c r="K515" s="9">
        <v>0</v>
      </c>
      <c r="L515" s="9">
        <v>0</v>
      </c>
      <c r="M515" s="9">
        <v>136.8337</v>
      </c>
      <c r="N515" s="9">
        <v>12.86949</v>
      </c>
      <c r="O515" s="9">
        <v>0</v>
      </c>
      <c r="P515" s="9">
        <v>0</v>
      </c>
      <c r="Q515" s="9">
        <v>0</v>
      </c>
      <c r="R515" s="9">
        <v>248.6086</v>
      </c>
      <c r="S515" s="9">
        <v>242.9106</v>
      </c>
      <c r="T515" s="9">
        <v>11.66822</v>
      </c>
      <c r="U515" s="9">
        <v>0</v>
      </c>
      <c r="V515" s="9">
        <v>0</v>
      </c>
      <c r="W515" s="9">
        <v>0</v>
      </c>
      <c r="X515" s="9">
        <v>0</v>
      </c>
      <c r="Y515" s="58">
        <v>3547.0372100000004</v>
      </c>
      <c r="Z515" s="7">
        <v>15557.180745614036</v>
      </c>
      <c r="AC515" s="92" t="e">
        <f>#REF!-Y515</f>
        <v>#REF!</v>
      </c>
      <c r="AD515" s="259"/>
      <c r="AE515" s="99" t="s">
        <v>43</v>
      </c>
      <c r="AF515" s="8">
        <v>19</v>
      </c>
      <c r="AG515" s="100">
        <v>15557.180745614036</v>
      </c>
      <c r="AH515" s="100">
        <v>104.86575460096972</v>
      </c>
    </row>
    <row r="516" spans="1:34" ht="20.25" customHeight="1">
      <c r="A516" s="28" t="s">
        <v>174</v>
      </c>
      <c r="B516" s="62" t="s">
        <v>8</v>
      </c>
      <c r="C516" s="8"/>
      <c r="D516" s="9"/>
      <c r="E516" s="9"/>
      <c r="F516" s="9"/>
      <c r="G516" s="9"/>
      <c r="H516" s="9"/>
      <c r="I516" s="9"/>
      <c r="J516" s="9"/>
      <c r="K516" s="9"/>
      <c r="L516" s="9"/>
      <c r="M516" s="9"/>
      <c r="N516" s="9"/>
      <c r="O516" s="9"/>
      <c r="P516" s="9"/>
      <c r="Q516" s="9"/>
      <c r="R516" s="9"/>
      <c r="S516" s="9"/>
      <c r="T516" s="9"/>
      <c r="U516" s="9"/>
      <c r="V516" s="9"/>
      <c r="W516" s="9"/>
      <c r="X516" s="9"/>
      <c r="Y516" s="58">
        <v>0</v>
      </c>
      <c r="Z516" s="7">
        <v>0</v>
      </c>
      <c r="AC516" s="92" t="e">
        <f>#REF!-Y516</f>
        <v>#REF!</v>
      </c>
      <c r="AD516" s="259"/>
      <c r="AE516" s="102" t="s">
        <v>8</v>
      </c>
      <c r="AF516" s="8"/>
      <c r="AG516" s="100">
        <v>0</v>
      </c>
      <c r="AH516" s="100">
        <v>0</v>
      </c>
    </row>
    <row r="517" spans="1:34" ht="20.25" customHeight="1">
      <c r="A517" s="28" t="s">
        <v>174</v>
      </c>
      <c r="B517" s="63" t="s">
        <v>9</v>
      </c>
      <c r="C517" s="8">
        <v>14</v>
      </c>
      <c r="D517" s="9">
        <v>992.1211999999999</v>
      </c>
      <c r="E517" s="9">
        <v>43.13452</v>
      </c>
      <c r="F517" s="9">
        <v>194.12545</v>
      </c>
      <c r="G517" s="9">
        <v>0</v>
      </c>
      <c r="H517" s="9">
        <v>15.6</v>
      </c>
      <c r="I517" s="9">
        <v>867.0201400000001</v>
      </c>
      <c r="J517" s="9">
        <v>0</v>
      </c>
      <c r="K517" s="9">
        <v>0</v>
      </c>
      <c r="L517" s="9">
        <v>0</v>
      </c>
      <c r="M517" s="9">
        <v>120.47339</v>
      </c>
      <c r="N517" s="9">
        <v>11.85623</v>
      </c>
      <c r="O517" s="9">
        <v>0</v>
      </c>
      <c r="P517" s="9">
        <v>0</v>
      </c>
      <c r="Q517" s="9">
        <v>0</v>
      </c>
      <c r="R517" s="9">
        <v>182.12872</v>
      </c>
      <c r="S517" s="9">
        <v>191.02316</v>
      </c>
      <c r="T517" s="9">
        <v>6.1047</v>
      </c>
      <c r="U517" s="9">
        <v>0</v>
      </c>
      <c r="V517" s="9">
        <v>0</v>
      </c>
      <c r="W517" s="9">
        <v>0</v>
      </c>
      <c r="X517" s="9">
        <v>0</v>
      </c>
      <c r="Y517" s="58">
        <v>2623.58751</v>
      </c>
      <c r="Z517" s="7">
        <v>15616.59232142857</v>
      </c>
      <c r="AC517" s="92" t="e">
        <f>#REF!-Y517</f>
        <v>#REF!</v>
      </c>
      <c r="AD517" s="259"/>
      <c r="AE517" s="103" t="s">
        <v>9</v>
      </c>
      <c r="AF517" s="8">
        <v>14</v>
      </c>
      <c r="AG517" s="100">
        <v>15616.59232142857</v>
      </c>
      <c r="AH517" s="100">
        <v>108.21694970332257</v>
      </c>
    </row>
    <row r="518" spans="1:34" ht="33.75" customHeight="1">
      <c r="A518" s="28" t="s">
        <v>174</v>
      </c>
      <c r="B518" s="64" t="s">
        <v>44</v>
      </c>
      <c r="C518" s="8">
        <v>4</v>
      </c>
      <c r="D518" s="9">
        <v>234.30492</v>
      </c>
      <c r="E518" s="9">
        <v>21.23848</v>
      </c>
      <c r="F518" s="9">
        <v>99.85732</v>
      </c>
      <c r="G518" s="9">
        <v>0</v>
      </c>
      <c r="H518" s="9">
        <v>0</v>
      </c>
      <c r="I518" s="9">
        <v>205.54556</v>
      </c>
      <c r="J518" s="9">
        <v>0</v>
      </c>
      <c r="K518" s="9">
        <v>0</v>
      </c>
      <c r="L518" s="9">
        <v>0</v>
      </c>
      <c r="M518" s="9">
        <v>30.8754</v>
      </c>
      <c r="N518" s="9">
        <v>8.3385</v>
      </c>
      <c r="O518" s="9">
        <v>0</v>
      </c>
      <c r="P518" s="9">
        <v>0</v>
      </c>
      <c r="Q518" s="9">
        <v>0</v>
      </c>
      <c r="R518" s="9">
        <v>44.81832</v>
      </c>
      <c r="S518" s="9">
        <v>49.56139</v>
      </c>
      <c r="T518" s="9">
        <v>0</v>
      </c>
      <c r="U518" s="9">
        <v>0</v>
      </c>
      <c r="V518" s="9">
        <v>0</v>
      </c>
      <c r="W518" s="9">
        <v>0</v>
      </c>
      <c r="X518" s="9">
        <v>0</v>
      </c>
      <c r="Y518" s="58">
        <v>694.5398899999999</v>
      </c>
      <c r="Z518" s="7">
        <v>14469.581041666665</v>
      </c>
      <c r="AC518" s="92" t="e">
        <f>#REF!-Y518</f>
        <v>#REF!</v>
      </c>
      <c r="AD518" s="259"/>
      <c r="AE518" s="104" t="s">
        <v>44</v>
      </c>
      <c r="AF518" s="8">
        <v>4</v>
      </c>
      <c r="AG518" s="100">
        <v>14469.581041666665</v>
      </c>
      <c r="AH518" s="100">
        <v>108.87818744907275</v>
      </c>
    </row>
    <row r="519" spans="1:34" ht="15.75" customHeight="1">
      <c r="A519" s="28" t="s">
        <v>174</v>
      </c>
      <c r="B519" s="62" t="s">
        <v>8</v>
      </c>
      <c r="C519" s="8"/>
      <c r="D519" s="9"/>
      <c r="E519" s="9"/>
      <c r="F519" s="9"/>
      <c r="G519" s="9"/>
      <c r="H519" s="9"/>
      <c r="I519" s="9"/>
      <c r="J519" s="9"/>
      <c r="K519" s="9"/>
      <c r="L519" s="9"/>
      <c r="M519" s="9"/>
      <c r="N519" s="9"/>
      <c r="O519" s="9"/>
      <c r="P519" s="9"/>
      <c r="Q519" s="9"/>
      <c r="R519" s="9"/>
      <c r="S519" s="9"/>
      <c r="T519" s="9"/>
      <c r="U519" s="9"/>
      <c r="V519" s="9"/>
      <c r="W519" s="9"/>
      <c r="X519" s="9"/>
      <c r="Y519" s="58">
        <v>0</v>
      </c>
      <c r="Z519" s="7">
        <v>0</v>
      </c>
      <c r="AC519" s="92" t="e">
        <f>#REF!-Y519</f>
        <v>#REF!</v>
      </c>
      <c r="AD519" s="259"/>
      <c r="AE519" s="102" t="s">
        <v>8</v>
      </c>
      <c r="AF519" s="8"/>
      <c r="AG519" s="100">
        <v>0</v>
      </c>
      <c r="AH519" s="100">
        <v>0</v>
      </c>
    </row>
    <row r="520" spans="1:34" ht="24" customHeight="1">
      <c r="A520" s="28" t="s">
        <v>174</v>
      </c>
      <c r="B520" s="63" t="s">
        <v>10</v>
      </c>
      <c r="C520" s="8">
        <v>1</v>
      </c>
      <c r="D520" s="9">
        <v>63.087450000000004</v>
      </c>
      <c r="E520" s="9">
        <v>5.70987</v>
      </c>
      <c r="F520" s="9">
        <v>31.54372</v>
      </c>
      <c r="G520" s="9">
        <v>0</v>
      </c>
      <c r="H520" s="9">
        <v>0</v>
      </c>
      <c r="I520" s="9">
        <v>53.39935</v>
      </c>
      <c r="J520" s="9">
        <v>0</v>
      </c>
      <c r="K520" s="9">
        <v>0</v>
      </c>
      <c r="L520" s="9">
        <v>0</v>
      </c>
      <c r="M520" s="9">
        <v>0.7578</v>
      </c>
      <c r="N520" s="9">
        <v>2.1041</v>
      </c>
      <c r="O520" s="9">
        <v>0</v>
      </c>
      <c r="P520" s="9">
        <v>0</v>
      </c>
      <c r="Q520" s="9">
        <v>0</v>
      </c>
      <c r="R520" s="9">
        <v>11.4755</v>
      </c>
      <c r="S520" s="9">
        <v>12.70079</v>
      </c>
      <c r="T520" s="9">
        <v>0</v>
      </c>
      <c r="U520" s="9">
        <v>0</v>
      </c>
      <c r="V520" s="9">
        <v>0</v>
      </c>
      <c r="W520" s="9">
        <v>0</v>
      </c>
      <c r="X520" s="9">
        <v>0</v>
      </c>
      <c r="Y520" s="58">
        <v>180.77858</v>
      </c>
      <c r="Z520" s="7">
        <v>15064.881666666666</v>
      </c>
      <c r="AC520" s="92" t="e">
        <f>#REF!-Y520</f>
        <v>#REF!</v>
      </c>
      <c r="AD520" s="259"/>
      <c r="AE520" s="103" t="s">
        <v>10</v>
      </c>
      <c r="AF520" s="8">
        <v>1</v>
      </c>
      <c r="AG520" s="100">
        <v>15064.881666666666</v>
      </c>
      <c r="AH520" s="100">
        <v>104.77541888283643</v>
      </c>
    </row>
    <row r="521" spans="1:34" ht="30">
      <c r="A521" s="28" t="s">
        <v>174</v>
      </c>
      <c r="B521" s="65" t="s">
        <v>11</v>
      </c>
      <c r="C521" s="8">
        <v>5</v>
      </c>
      <c r="D521" s="9">
        <v>316.78197</v>
      </c>
      <c r="E521" s="9">
        <v>0</v>
      </c>
      <c r="F521" s="9">
        <v>68.27974</v>
      </c>
      <c r="G521" s="9">
        <v>0</v>
      </c>
      <c r="H521" s="9">
        <v>42.81496</v>
      </c>
      <c r="I521" s="9">
        <v>179.51111</v>
      </c>
      <c r="J521" s="9">
        <v>0</v>
      </c>
      <c r="K521" s="9">
        <v>0</v>
      </c>
      <c r="L521" s="9">
        <v>0</v>
      </c>
      <c r="M521" s="9">
        <v>23.40616</v>
      </c>
      <c r="N521" s="9">
        <v>11.40501</v>
      </c>
      <c r="O521" s="9">
        <v>0</v>
      </c>
      <c r="P521" s="9">
        <v>0</v>
      </c>
      <c r="Q521" s="9">
        <v>0</v>
      </c>
      <c r="R521" s="9">
        <v>51.27161</v>
      </c>
      <c r="S521" s="9">
        <v>78.4436</v>
      </c>
      <c r="T521" s="9">
        <v>3.38229</v>
      </c>
      <c r="U521" s="9">
        <v>0</v>
      </c>
      <c r="V521" s="9">
        <v>0</v>
      </c>
      <c r="W521" s="9">
        <v>0</v>
      </c>
      <c r="X521" s="9">
        <v>0</v>
      </c>
      <c r="Y521" s="58">
        <v>775.29645</v>
      </c>
      <c r="Z521" s="7">
        <v>12921.6075</v>
      </c>
      <c r="AC521" s="92" t="e">
        <f>#REF!-Y521</f>
        <v>#REF!</v>
      </c>
      <c r="AD521" s="259"/>
      <c r="AE521" s="10" t="s">
        <v>11</v>
      </c>
      <c r="AF521" s="8">
        <v>5</v>
      </c>
      <c r="AG521" s="100">
        <v>12921.6075</v>
      </c>
      <c r="AH521" s="100">
        <v>94.94532469761458</v>
      </c>
    </row>
    <row r="522" spans="1:34" ht="22.5" customHeight="1">
      <c r="A522" s="28" t="s">
        <v>174</v>
      </c>
      <c r="B522" s="65" t="s">
        <v>13</v>
      </c>
      <c r="C522" s="8">
        <v>17</v>
      </c>
      <c r="D522" s="9">
        <v>2636.1701900000003</v>
      </c>
      <c r="E522" s="9">
        <v>0</v>
      </c>
      <c r="F522" s="9">
        <v>507.66768</v>
      </c>
      <c r="G522" s="9">
        <v>0</v>
      </c>
      <c r="H522" s="9">
        <v>124.95534</v>
      </c>
      <c r="I522" s="9">
        <v>835.94457</v>
      </c>
      <c r="J522" s="9">
        <v>0</v>
      </c>
      <c r="K522" s="9">
        <v>0</v>
      </c>
      <c r="L522" s="9">
        <v>0</v>
      </c>
      <c r="M522" s="9">
        <v>208.12111</v>
      </c>
      <c r="N522" s="9">
        <v>32.91726</v>
      </c>
      <c r="O522" s="9">
        <v>0</v>
      </c>
      <c r="P522" s="9">
        <v>0</v>
      </c>
      <c r="Q522" s="9">
        <v>0</v>
      </c>
      <c r="R522" s="9">
        <v>390.68753</v>
      </c>
      <c r="S522" s="9">
        <v>311.32137</v>
      </c>
      <c r="T522" s="9">
        <v>107.98153</v>
      </c>
      <c r="U522" s="9">
        <v>0</v>
      </c>
      <c r="V522" s="9">
        <v>0</v>
      </c>
      <c r="W522" s="9">
        <v>0</v>
      </c>
      <c r="X522" s="9">
        <v>-0.02465</v>
      </c>
      <c r="Y522" s="58">
        <v>5155.74193</v>
      </c>
      <c r="Z522" s="7">
        <v>25273.244754901963</v>
      </c>
      <c r="AC522" s="92" t="e">
        <f>#REF!-Y522</f>
        <v>#REF!</v>
      </c>
      <c r="AD522" s="259"/>
      <c r="AE522" s="10" t="s">
        <v>13</v>
      </c>
      <c r="AF522" s="8">
        <v>17</v>
      </c>
      <c r="AG522" s="100">
        <v>25273.244754901963</v>
      </c>
      <c r="AH522" s="100">
        <v>48.260210392561945</v>
      </c>
    </row>
    <row r="523" spans="1:34" ht="16.5" customHeight="1">
      <c r="A523" s="28" t="s">
        <v>174</v>
      </c>
      <c r="B523" s="62" t="s">
        <v>8</v>
      </c>
      <c r="C523" s="8"/>
      <c r="D523" s="9"/>
      <c r="E523" s="9"/>
      <c r="F523" s="9"/>
      <c r="G523" s="9"/>
      <c r="H523" s="9"/>
      <c r="I523" s="9"/>
      <c r="J523" s="9"/>
      <c r="K523" s="9"/>
      <c r="L523" s="9"/>
      <c r="M523" s="9"/>
      <c r="N523" s="9"/>
      <c r="O523" s="9"/>
      <c r="P523" s="9"/>
      <c r="Q523" s="9"/>
      <c r="R523" s="9"/>
      <c r="S523" s="9"/>
      <c r="T523" s="9"/>
      <c r="U523" s="9"/>
      <c r="V523" s="9"/>
      <c r="W523" s="9"/>
      <c r="X523" s="9"/>
      <c r="Y523" s="58">
        <v>0</v>
      </c>
      <c r="Z523" s="7">
        <v>0</v>
      </c>
      <c r="AC523" s="92" t="e">
        <f>#REF!-Y523</f>
        <v>#REF!</v>
      </c>
      <c r="AD523" s="259"/>
      <c r="AE523" s="102" t="s">
        <v>8</v>
      </c>
      <c r="AF523" s="8"/>
      <c r="AG523" s="100">
        <v>0</v>
      </c>
      <c r="AH523" s="100">
        <v>0</v>
      </c>
    </row>
    <row r="524" spans="1:34" ht="21" customHeight="1">
      <c r="A524" s="28" t="s">
        <v>174</v>
      </c>
      <c r="B524" s="63" t="s">
        <v>12</v>
      </c>
      <c r="C524" s="8">
        <v>16</v>
      </c>
      <c r="D524" s="9">
        <v>2565.8893</v>
      </c>
      <c r="E524" s="9">
        <v>0</v>
      </c>
      <c r="F524" s="9">
        <v>493.61150999999995</v>
      </c>
      <c r="G524" s="9">
        <v>0</v>
      </c>
      <c r="H524" s="9">
        <v>0</v>
      </c>
      <c r="I524" s="9">
        <v>773.9090699999999</v>
      </c>
      <c r="J524" s="9">
        <v>0</v>
      </c>
      <c r="K524" s="9">
        <v>0</v>
      </c>
      <c r="L524" s="9">
        <v>0</v>
      </c>
      <c r="M524" s="9">
        <v>193.44373</v>
      </c>
      <c r="N524" s="9">
        <v>32.91726</v>
      </c>
      <c r="O524" s="9">
        <v>0</v>
      </c>
      <c r="P524" s="9">
        <v>0</v>
      </c>
      <c r="Q524" s="9">
        <v>0</v>
      </c>
      <c r="R524" s="9">
        <v>378.50325</v>
      </c>
      <c r="S524" s="9">
        <v>297.86111</v>
      </c>
      <c r="T524" s="9">
        <v>107.98153</v>
      </c>
      <c r="U524" s="9">
        <v>0</v>
      </c>
      <c r="V524" s="9">
        <v>0</v>
      </c>
      <c r="W524" s="9">
        <v>0</v>
      </c>
      <c r="X524" s="9">
        <v>0</v>
      </c>
      <c r="Y524" s="58">
        <v>4844.116759999999</v>
      </c>
      <c r="Z524" s="7">
        <v>25229.77479166666</v>
      </c>
      <c r="AC524" s="92" t="e">
        <f>#REF!-Y524</f>
        <v>#REF!</v>
      </c>
      <c r="AD524" s="259"/>
      <c r="AE524" s="103" t="s">
        <v>12</v>
      </c>
      <c r="AF524" s="8">
        <v>16</v>
      </c>
      <c r="AG524" s="100">
        <v>25229.77479166666</v>
      </c>
      <c r="AH524" s="100">
        <v>41.76993060456661</v>
      </c>
    </row>
    <row r="525" spans="1:34" ht="18" customHeight="1" thickBot="1">
      <c r="A525" s="28" t="s">
        <v>174</v>
      </c>
      <c r="B525" s="64" t="s">
        <v>41</v>
      </c>
      <c r="C525" s="8">
        <v>7</v>
      </c>
      <c r="D525" s="9">
        <v>272.24281</v>
      </c>
      <c r="E525" s="9">
        <v>0</v>
      </c>
      <c r="F525" s="9">
        <v>0</v>
      </c>
      <c r="G525" s="9">
        <v>0</v>
      </c>
      <c r="H525" s="9">
        <v>449.89648</v>
      </c>
      <c r="I525" s="9">
        <v>0</v>
      </c>
      <c r="J525" s="9">
        <v>0</v>
      </c>
      <c r="K525" s="9">
        <v>0</v>
      </c>
      <c r="L525" s="9">
        <v>0</v>
      </c>
      <c r="M525" s="9">
        <v>40.21669</v>
      </c>
      <c r="N525" s="9">
        <v>6.707179999999999</v>
      </c>
      <c r="O525" s="9">
        <v>36.2541</v>
      </c>
      <c r="P525" s="9">
        <v>46.51776</v>
      </c>
      <c r="Q525" s="9">
        <v>0</v>
      </c>
      <c r="R525" s="9">
        <v>77.67171</v>
      </c>
      <c r="S525" s="9">
        <v>0</v>
      </c>
      <c r="T525" s="9">
        <v>5.64444</v>
      </c>
      <c r="U525" s="9">
        <v>0</v>
      </c>
      <c r="V525" s="9">
        <v>0</v>
      </c>
      <c r="W525" s="9">
        <v>0</v>
      </c>
      <c r="X525" s="9">
        <v>0</v>
      </c>
      <c r="Y525" s="58">
        <v>935.15117</v>
      </c>
      <c r="Z525" s="7">
        <v>11132.752023809524</v>
      </c>
      <c r="AC525" s="92" t="e">
        <f>#REF!-Y525</f>
        <v>#REF!</v>
      </c>
      <c r="AD525" s="260"/>
      <c r="AE525" s="246" t="s">
        <v>41</v>
      </c>
      <c r="AF525" s="50">
        <v>7</v>
      </c>
      <c r="AG525" s="248">
        <v>11132.752023809524</v>
      </c>
      <c r="AH525" s="248">
        <v>165.2555966491824</v>
      </c>
    </row>
    <row r="526" spans="1:34" ht="57.75" thickBot="1">
      <c r="A526" s="30" t="s">
        <v>175</v>
      </c>
      <c r="B526" s="17" t="s">
        <v>7</v>
      </c>
      <c r="C526" s="51">
        <v>40</v>
      </c>
      <c r="D526" s="53">
        <v>4234.6</v>
      </c>
      <c r="E526" s="53">
        <v>128.29999999999998</v>
      </c>
      <c r="F526" s="53">
        <v>1107</v>
      </c>
      <c r="G526" s="53">
        <v>0</v>
      </c>
      <c r="H526" s="53">
        <v>748.3</v>
      </c>
      <c r="I526" s="53">
        <v>4665.4</v>
      </c>
      <c r="J526" s="53">
        <v>0</v>
      </c>
      <c r="K526" s="53">
        <v>0</v>
      </c>
      <c r="L526" s="53">
        <v>0</v>
      </c>
      <c r="M526" s="53">
        <v>466.7250000000001</v>
      </c>
      <c r="N526" s="53">
        <v>35.5</v>
      </c>
      <c r="O526" s="53">
        <v>6.8999999999999995</v>
      </c>
      <c r="P526" s="53">
        <v>39.2</v>
      </c>
      <c r="Q526" s="53">
        <v>0</v>
      </c>
      <c r="R526" s="53">
        <v>1164.2</v>
      </c>
      <c r="S526" s="53">
        <v>693.2</v>
      </c>
      <c r="T526" s="53">
        <v>3.8</v>
      </c>
      <c r="U526" s="53">
        <v>0</v>
      </c>
      <c r="V526" s="53">
        <v>0</v>
      </c>
      <c r="W526" s="53">
        <v>11.399999999999999</v>
      </c>
      <c r="X526" s="53">
        <v>5.6</v>
      </c>
      <c r="Y526" s="53">
        <v>13310.125000000002</v>
      </c>
      <c r="Z526" s="54">
        <v>27729.42708333334</v>
      </c>
      <c r="AC526" s="92" t="e">
        <f>#REF!-Y526</f>
        <v>#REF!</v>
      </c>
      <c r="AD526" s="236" t="s">
        <v>175</v>
      </c>
      <c r="AE526" s="237" t="s">
        <v>206</v>
      </c>
      <c r="AF526" s="112">
        <v>40</v>
      </c>
      <c r="AG526" s="238">
        <v>27729.42708333334</v>
      </c>
      <c r="AH526" s="403" t="s">
        <v>261</v>
      </c>
    </row>
    <row r="527" spans="1:34" ht="24" customHeight="1">
      <c r="A527" s="30" t="s">
        <v>175</v>
      </c>
      <c r="B527" s="57" t="s">
        <v>14</v>
      </c>
      <c r="C527" s="8"/>
      <c r="D527" s="9"/>
      <c r="E527" s="9"/>
      <c r="F527" s="9"/>
      <c r="G527" s="9"/>
      <c r="H527" s="9"/>
      <c r="I527" s="9"/>
      <c r="J527" s="9"/>
      <c r="K527" s="9"/>
      <c r="L527" s="9"/>
      <c r="M527" s="9"/>
      <c r="N527" s="9"/>
      <c r="O527" s="9"/>
      <c r="P527" s="9"/>
      <c r="Q527" s="9"/>
      <c r="R527" s="9"/>
      <c r="S527" s="9"/>
      <c r="T527" s="9"/>
      <c r="U527" s="9"/>
      <c r="V527" s="9"/>
      <c r="W527" s="9"/>
      <c r="X527" s="9"/>
      <c r="Y527" s="58"/>
      <c r="Z527" s="7">
        <v>0</v>
      </c>
      <c r="AC527" s="92" t="e">
        <f>#REF!-Y527</f>
        <v>#REF!</v>
      </c>
      <c r="AD527" s="262"/>
      <c r="AE527" s="245" t="s">
        <v>14</v>
      </c>
      <c r="AF527" s="118"/>
      <c r="AG527" s="249"/>
      <c r="AH527" s="250">
        <v>0</v>
      </c>
    </row>
    <row r="528" spans="1:34" ht="31.5" customHeight="1">
      <c r="A528" s="30" t="s">
        <v>175</v>
      </c>
      <c r="B528" s="60" t="s">
        <v>3</v>
      </c>
      <c r="C528" s="8">
        <v>2</v>
      </c>
      <c r="D528" s="9">
        <v>305.50000000000006</v>
      </c>
      <c r="E528" s="9">
        <v>9.100000000000001</v>
      </c>
      <c r="F528" s="9">
        <v>88.89999999999999</v>
      </c>
      <c r="G528" s="9">
        <v>0</v>
      </c>
      <c r="H528" s="9">
        <v>23</v>
      </c>
      <c r="I528" s="9">
        <v>237.29999999999998</v>
      </c>
      <c r="J528" s="9">
        <v>0</v>
      </c>
      <c r="K528" s="9">
        <v>0</v>
      </c>
      <c r="L528" s="9">
        <v>0</v>
      </c>
      <c r="M528" s="9">
        <v>39.4</v>
      </c>
      <c r="N528" s="9">
        <v>5.2</v>
      </c>
      <c r="O528" s="9">
        <v>0</v>
      </c>
      <c r="P528" s="9">
        <v>0</v>
      </c>
      <c r="Q528" s="9">
        <v>0</v>
      </c>
      <c r="R528" s="9">
        <v>84.9</v>
      </c>
      <c r="S528" s="9">
        <v>54.3</v>
      </c>
      <c r="T528" s="9">
        <v>0</v>
      </c>
      <c r="U528" s="9">
        <v>0</v>
      </c>
      <c r="V528" s="9">
        <v>0</v>
      </c>
      <c r="W528" s="9">
        <v>2.8</v>
      </c>
      <c r="X528" s="9">
        <v>5.6</v>
      </c>
      <c r="Y528" s="58">
        <v>856</v>
      </c>
      <c r="Z528" s="7">
        <v>35666.666666666664</v>
      </c>
      <c r="AC528" s="92" t="e">
        <f>#REF!-Y528</f>
        <v>#REF!</v>
      </c>
      <c r="AD528" s="261"/>
      <c r="AE528" s="99" t="s">
        <v>3</v>
      </c>
      <c r="AF528" s="8">
        <v>2</v>
      </c>
      <c r="AG528" s="100">
        <v>35666.666666666664</v>
      </c>
      <c r="AH528" s="100">
        <v>102.97872340425529</v>
      </c>
    </row>
    <row r="529" spans="1:34" ht="30" customHeight="1">
      <c r="A529" s="30" t="s">
        <v>175</v>
      </c>
      <c r="B529" s="60" t="s">
        <v>2</v>
      </c>
      <c r="C529" s="8">
        <v>15</v>
      </c>
      <c r="D529" s="9">
        <v>1626.9</v>
      </c>
      <c r="E529" s="9">
        <v>86.49999999999999</v>
      </c>
      <c r="F529" s="9">
        <v>530.9999999999999</v>
      </c>
      <c r="G529" s="9">
        <v>0</v>
      </c>
      <c r="H529" s="9">
        <v>282.9</v>
      </c>
      <c r="I529" s="9">
        <v>1635.1999999999998</v>
      </c>
      <c r="J529" s="9">
        <v>0</v>
      </c>
      <c r="K529" s="9">
        <v>0</v>
      </c>
      <c r="L529" s="9">
        <v>0</v>
      </c>
      <c r="M529" s="9">
        <v>136.425</v>
      </c>
      <c r="N529" s="9">
        <v>15.3</v>
      </c>
      <c r="O529" s="9">
        <v>0</v>
      </c>
      <c r="P529" s="9">
        <v>0</v>
      </c>
      <c r="Q529" s="9">
        <v>0</v>
      </c>
      <c r="R529" s="9">
        <v>409.2</v>
      </c>
      <c r="S529" s="9">
        <v>203.2</v>
      </c>
      <c r="T529" s="9">
        <v>0</v>
      </c>
      <c r="U529" s="9">
        <v>0</v>
      </c>
      <c r="V529" s="9">
        <v>0</v>
      </c>
      <c r="W529" s="9">
        <v>0</v>
      </c>
      <c r="X529" s="9">
        <v>0</v>
      </c>
      <c r="Y529" s="58">
        <v>4926.625</v>
      </c>
      <c r="Z529" s="7">
        <v>27370.138888888887</v>
      </c>
      <c r="AC529" s="92" t="e">
        <f>#REF!-Y529</f>
        <v>#REF!</v>
      </c>
      <c r="AD529" s="261"/>
      <c r="AE529" s="99" t="s">
        <v>2</v>
      </c>
      <c r="AF529" s="8">
        <v>15</v>
      </c>
      <c r="AG529" s="100">
        <v>27370.138888888887</v>
      </c>
      <c r="AH529" s="100">
        <v>130.38908353309972</v>
      </c>
    </row>
    <row r="530" spans="1:34" ht="29.25" customHeight="1">
      <c r="A530" s="30" t="s">
        <v>175</v>
      </c>
      <c r="B530" s="60" t="s">
        <v>19</v>
      </c>
      <c r="C530" s="8">
        <v>0</v>
      </c>
      <c r="D530" s="9">
        <v>0</v>
      </c>
      <c r="E530" s="9">
        <v>0</v>
      </c>
      <c r="F530" s="9">
        <v>0</v>
      </c>
      <c r="G530" s="9">
        <v>0</v>
      </c>
      <c r="H530" s="9">
        <v>0</v>
      </c>
      <c r="I530" s="9">
        <v>0</v>
      </c>
      <c r="J530" s="9">
        <v>0</v>
      </c>
      <c r="K530" s="9">
        <v>0</v>
      </c>
      <c r="L530" s="9">
        <v>0</v>
      </c>
      <c r="M530" s="9">
        <v>0</v>
      </c>
      <c r="N530" s="9">
        <v>0</v>
      </c>
      <c r="O530" s="9">
        <v>0</v>
      </c>
      <c r="P530" s="9">
        <v>0</v>
      </c>
      <c r="Q530" s="9">
        <v>0</v>
      </c>
      <c r="R530" s="9">
        <v>0</v>
      </c>
      <c r="S530" s="9">
        <v>0</v>
      </c>
      <c r="T530" s="9">
        <v>0</v>
      </c>
      <c r="U530" s="9">
        <v>0</v>
      </c>
      <c r="V530" s="9">
        <v>0</v>
      </c>
      <c r="W530" s="9">
        <v>0</v>
      </c>
      <c r="X530" s="9">
        <v>0</v>
      </c>
      <c r="Y530" s="58">
        <v>0</v>
      </c>
      <c r="Z530" s="7">
        <v>0</v>
      </c>
      <c r="AC530" s="92" t="e">
        <f>#REF!-Y530</f>
        <v>#REF!</v>
      </c>
      <c r="AD530" s="261"/>
      <c r="AE530" s="99" t="s">
        <v>19</v>
      </c>
      <c r="AF530" s="8">
        <v>0</v>
      </c>
      <c r="AG530" s="100">
        <v>0</v>
      </c>
      <c r="AH530" s="100">
        <v>0</v>
      </c>
    </row>
    <row r="531" spans="1:34" ht="30">
      <c r="A531" s="30" t="s">
        <v>175</v>
      </c>
      <c r="B531" s="61" t="s">
        <v>42</v>
      </c>
      <c r="C531" s="8">
        <v>5</v>
      </c>
      <c r="D531" s="9">
        <v>394.8</v>
      </c>
      <c r="E531" s="9">
        <v>20.599999999999998</v>
      </c>
      <c r="F531" s="9">
        <v>118.5</v>
      </c>
      <c r="G531" s="9">
        <v>0</v>
      </c>
      <c r="H531" s="9">
        <v>59.199999999999996</v>
      </c>
      <c r="I531" s="9">
        <v>411.9</v>
      </c>
      <c r="J531" s="9">
        <v>0</v>
      </c>
      <c r="K531" s="9">
        <v>0</v>
      </c>
      <c r="L531" s="9">
        <v>0</v>
      </c>
      <c r="M531" s="9">
        <v>99.5</v>
      </c>
      <c r="N531" s="9">
        <v>1</v>
      </c>
      <c r="O531" s="9">
        <v>0</v>
      </c>
      <c r="P531" s="9">
        <v>0</v>
      </c>
      <c r="Q531" s="9">
        <v>0</v>
      </c>
      <c r="R531" s="9">
        <v>96.6</v>
      </c>
      <c r="S531" s="9">
        <v>67.3</v>
      </c>
      <c r="T531" s="9">
        <v>0</v>
      </c>
      <c r="U531" s="9">
        <v>0</v>
      </c>
      <c r="V531" s="9">
        <v>0</v>
      </c>
      <c r="W531" s="9">
        <v>0</v>
      </c>
      <c r="X531" s="9">
        <v>0</v>
      </c>
      <c r="Y531" s="58">
        <v>1269.3999999999999</v>
      </c>
      <c r="Z531" s="7">
        <v>21156.666666666664</v>
      </c>
      <c r="AC531" s="92" t="e">
        <f>#REF!-Y531</f>
        <v>#REF!</v>
      </c>
      <c r="AD531" s="261"/>
      <c r="AE531" s="101" t="s">
        <v>42</v>
      </c>
      <c r="AF531" s="8">
        <v>5</v>
      </c>
      <c r="AG531" s="100">
        <v>21156.666666666664</v>
      </c>
      <c r="AH531" s="100">
        <v>136.37284701114487</v>
      </c>
    </row>
    <row r="532" spans="1:34" ht="30" customHeight="1">
      <c r="A532" s="30" t="s">
        <v>175</v>
      </c>
      <c r="B532" s="60" t="s">
        <v>43</v>
      </c>
      <c r="C532" s="8">
        <v>7</v>
      </c>
      <c r="D532" s="9">
        <v>374.00000000000006</v>
      </c>
      <c r="E532" s="9">
        <v>12.099999999999998</v>
      </c>
      <c r="F532" s="9">
        <v>42.4</v>
      </c>
      <c r="G532" s="9">
        <v>0</v>
      </c>
      <c r="H532" s="9">
        <v>68.6</v>
      </c>
      <c r="I532" s="9">
        <v>357.1</v>
      </c>
      <c r="J532" s="9">
        <v>0</v>
      </c>
      <c r="K532" s="9">
        <v>0</v>
      </c>
      <c r="L532" s="9">
        <v>0</v>
      </c>
      <c r="M532" s="9">
        <v>73.60000000000001</v>
      </c>
      <c r="N532" s="9">
        <v>8.4</v>
      </c>
      <c r="O532" s="9">
        <v>0</v>
      </c>
      <c r="P532" s="9">
        <v>0</v>
      </c>
      <c r="Q532" s="9">
        <v>0</v>
      </c>
      <c r="R532" s="9">
        <v>144.9</v>
      </c>
      <c r="S532" s="9">
        <v>132.6</v>
      </c>
      <c r="T532" s="9">
        <v>3.8</v>
      </c>
      <c r="U532" s="9">
        <v>0</v>
      </c>
      <c r="V532" s="9">
        <v>0</v>
      </c>
      <c r="W532" s="9">
        <v>0</v>
      </c>
      <c r="X532" s="9">
        <v>0</v>
      </c>
      <c r="Y532" s="58">
        <v>1217.5</v>
      </c>
      <c r="Z532" s="7">
        <v>14494.047619047618</v>
      </c>
      <c r="AC532" s="92" t="e">
        <f>#REF!-Y532</f>
        <v>#REF!</v>
      </c>
      <c r="AD532" s="261"/>
      <c r="AE532" s="99" t="s">
        <v>43</v>
      </c>
      <c r="AF532" s="8">
        <v>7</v>
      </c>
      <c r="AG532" s="100">
        <v>14494.047619047618</v>
      </c>
      <c r="AH532" s="100">
        <v>149.27807486631016</v>
      </c>
    </row>
    <row r="533" spans="1:34" ht="26.25" customHeight="1">
      <c r="A533" s="30" t="s">
        <v>175</v>
      </c>
      <c r="B533" s="62" t="s">
        <v>8</v>
      </c>
      <c r="C533" s="8"/>
      <c r="D533" s="9"/>
      <c r="E533" s="9"/>
      <c r="F533" s="9"/>
      <c r="G533" s="9"/>
      <c r="H533" s="9"/>
      <c r="I533" s="9"/>
      <c r="J533" s="9"/>
      <c r="K533" s="9"/>
      <c r="L533" s="9"/>
      <c r="M533" s="9"/>
      <c r="N533" s="9"/>
      <c r="O533" s="9"/>
      <c r="P533" s="9"/>
      <c r="Q533" s="9"/>
      <c r="R533" s="9"/>
      <c r="S533" s="9"/>
      <c r="T533" s="9"/>
      <c r="U533" s="9"/>
      <c r="V533" s="9"/>
      <c r="W533" s="9"/>
      <c r="X533" s="9"/>
      <c r="Y533" s="58">
        <v>0</v>
      </c>
      <c r="Z533" s="7">
        <v>0</v>
      </c>
      <c r="AC533" s="92" t="e">
        <f>#REF!-Y533</f>
        <v>#REF!</v>
      </c>
      <c r="AD533" s="261"/>
      <c r="AE533" s="102" t="s">
        <v>8</v>
      </c>
      <c r="AF533" s="8"/>
      <c r="AG533" s="100">
        <v>0</v>
      </c>
      <c r="AH533" s="100">
        <v>0</v>
      </c>
    </row>
    <row r="534" spans="1:34" ht="26.25" customHeight="1">
      <c r="A534" s="30" t="s">
        <v>175</v>
      </c>
      <c r="B534" s="63" t="s">
        <v>9</v>
      </c>
      <c r="C534" s="8">
        <v>5</v>
      </c>
      <c r="D534" s="9">
        <v>360.50000000000006</v>
      </c>
      <c r="E534" s="9">
        <v>11.4</v>
      </c>
      <c r="F534" s="9">
        <v>39.9</v>
      </c>
      <c r="G534" s="9">
        <v>0</v>
      </c>
      <c r="H534" s="9">
        <v>64.8</v>
      </c>
      <c r="I534" s="9">
        <v>362.8</v>
      </c>
      <c r="J534" s="9">
        <v>0</v>
      </c>
      <c r="K534" s="9">
        <v>0</v>
      </c>
      <c r="L534" s="9">
        <v>0</v>
      </c>
      <c r="M534" s="9">
        <v>67.10000000000001</v>
      </c>
      <c r="N534" s="9">
        <v>8.4</v>
      </c>
      <c r="O534" s="9">
        <v>0</v>
      </c>
      <c r="P534" s="9">
        <v>0</v>
      </c>
      <c r="Q534" s="9">
        <v>0</v>
      </c>
      <c r="R534" s="9">
        <v>149.8</v>
      </c>
      <c r="S534" s="9">
        <v>102.5</v>
      </c>
      <c r="T534" s="9">
        <v>9.6</v>
      </c>
      <c r="U534" s="9">
        <v>0</v>
      </c>
      <c r="V534" s="9">
        <v>0</v>
      </c>
      <c r="W534" s="9">
        <v>0</v>
      </c>
      <c r="X534" s="9">
        <v>0</v>
      </c>
      <c r="Y534" s="58">
        <v>1176.8</v>
      </c>
      <c r="Z534" s="7">
        <v>19613.333333333332</v>
      </c>
      <c r="AC534" s="92" t="e">
        <f>#REF!-Y534</f>
        <v>#REF!</v>
      </c>
      <c r="AD534" s="261"/>
      <c r="AE534" s="103" t="s">
        <v>9</v>
      </c>
      <c r="AF534" s="8">
        <v>5</v>
      </c>
      <c r="AG534" s="100">
        <v>19613.333333333332</v>
      </c>
      <c r="AH534" s="100">
        <v>147.04576976421635</v>
      </c>
    </row>
    <row r="535" spans="1:34" ht="35.25" customHeight="1">
      <c r="A535" s="30" t="s">
        <v>175</v>
      </c>
      <c r="B535" s="64" t="s">
        <v>44</v>
      </c>
      <c r="C535" s="8">
        <v>0</v>
      </c>
      <c r="D535" s="9">
        <v>0</v>
      </c>
      <c r="E535" s="9">
        <v>0</v>
      </c>
      <c r="F535" s="9">
        <v>0</v>
      </c>
      <c r="G535" s="9">
        <v>0</v>
      </c>
      <c r="H535" s="9">
        <v>0</v>
      </c>
      <c r="I535" s="9">
        <v>0</v>
      </c>
      <c r="J535" s="9">
        <v>0</v>
      </c>
      <c r="K535" s="9">
        <v>0</v>
      </c>
      <c r="L535" s="9">
        <v>0</v>
      </c>
      <c r="M535" s="9">
        <v>0</v>
      </c>
      <c r="N535" s="9">
        <v>0</v>
      </c>
      <c r="O535" s="9">
        <v>0</v>
      </c>
      <c r="P535" s="9">
        <v>0</v>
      </c>
      <c r="Q535" s="9">
        <v>0</v>
      </c>
      <c r="R535" s="9">
        <v>0</v>
      </c>
      <c r="S535" s="9">
        <v>0</v>
      </c>
      <c r="T535" s="9">
        <v>0</v>
      </c>
      <c r="U535" s="9">
        <v>0</v>
      </c>
      <c r="V535" s="9">
        <v>0</v>
      </c>
      <c r="W535" s="9">
        <v>0</v>
      </c>
      <c r="X535" s="9">
        <v>0</v>
      </c>
      <c r="Y535" s="58">
        <v>0</v>
      </c>
      <c r="Z535" s="7">
        <v>0</v>
      </c>
      <c r="AC535" s="92" t="e">
        <f>#REF!-Y535</f>
        <v>#REF!</v>
      </c>
      <c r="AD535" s="261"/>
      <c r="AE535" s="104" t="s">
        <v>44</v>
      </c>
      <c r="AF535" s="8">
        <v>0</v>
      </c>
      <c r="AG535" s="100">
        <v>0</v>
      </c>
      <c r="AH535" s="100">
        <v>0</v>
      </c>
    </row>
    <row r="536" spans="1:34" ht="24.75" customHeight="1">
      <c r="A536" s="30" t="s">
        <v>175</v>
      </c>
      <c r="B536" s="62" t="s">
        <v>8</v>
      </c>
      <c r="C536" s="8"/>
      <c r="D536" s="9"/>
      <c r="E536" s="9"/>
      <c r="F536" s="9"/>
      <c r="G536" s="9"/>
      <c r="H536" s="9"/>
      <c r="I536" s="9"/>
      <c r="J536" s="9"/>
      <c r="K536" s="9"/>
      <c r="L536" s="9"/>
      <c r="M536" s="9"/>
      <c r="N536" s="9"/>
      <c r="O536" s="9"/>
      <c r="P536" s="9"/>
      <c r="Q536" s="9"/>
      <c r="R536" s="9"/>
      <c r="S536" s="9"/>
      <c r="T536" s="9"/>
      <c r="U536" s="9"/>
      <c r="V536" s="9"/>
      <c r="W536" s="9"/>
      <c r="X536" s="9"/>
      <c r="Y536" s="58">
        <v>0</v>
      </c>
      <c r="Z536" s="7">
        <v>0</v>
      </c>
      <c r="AC536" s="92" t="e">
        <f>#REF!-Y536</f>
        <v>#REF!</v>
      </c>
      <c r="AD536" s="261"/>
      <c r="AE536" s="102" t="s">
        <v>8</v>
      </c>
      <c r="AF536" s="8"/>
      <c r="AG536" s="100">
        <v>0</v>
      </c>
      <c r="AH536" s="100">
        <v>0</v>
      </c>
    </row>
    <row r="537" spans="1:34" ht="24.75" customHeight="1">
      <c r="A537" s="30" t="s">
        <v>175</v>
      </c>
      <c r="B537" s="63" t="s">
        <v>10</v>
      </c>
      <c r="C537" s="8">
        <v>0</v>
      </c>
      <c r="D537" s="9">
        <v>0</v>
      </c>
      <c r="E537" s="9">
        <v>0</v>
      </c>
      <c r="F537" s="9">
        <v>0</v>
      </c>
      <c r="G537" s="9">
        <v>0</v>
      </c>
      <c r="H537" s="9">
        <v>0</v>
      </c>
      <c r="I537" s="9">
        <v>0</v>
      </c>
      <c r="J537" s="9">
        <v>0</v>
      </c>
      <c r="K537" s="9">
        <v>0</v>
      </c>
      <c r="L537" s="9">
        <v>0</v>
      </c>
      <c r="M537" s="9">
        <v>0</v>
      </c>
      <c r="N537" s="9">
        <v>0</v>
      </c>
      <c r="O537" s="9">
        <v>0</v>
      </c>
      <c r="P537" s="9">
        <v>0</v>
      </c>
      <c r="Q537" s="9">
        <v>0</v>
      </c>
      <c r="R537" s="9">
        <v>0</v>
      </c>
      <c r="S537" s="9">
        <v>0</v>
      </c>
      <c r="T537" s="9">
        <v>0</v>
      </c>
      <c r="U537" s="9">
        <v>0</v>
      </c>
      <c r="V537" s="9">
        <v>0</v>
      </c>
      <c r="W537" s="9">
        <v>0</v>
      </c>
      <c r="X537" s="9">
        <v>0</v>
      </c>
      <c r="Y537" s="58">
        <v>0</v>
      </c>
      <c r="Z537" s="7">
        <v>0</v>
      </c>
      <c r="AC537" s="92" t="e">
        <f>#REF!-Y537</f>
        <v>#REF!</v>
      </c>
      <c r="AD537" s="261"/>
      <c r="AE537" s="103" t="s">
        <v>10</v>
      </c>
      <c r="AF537" s="8">
        <v>0</v>
      </c>
      <c r="AG537" s="100">
        <v>0</v>
      </c>
      <c r="AH537" s="100">
        <v>0</v>
      </c>
    </row>
    <row r="538" spans="1:34" ht="28.5" customHeight="1">
      <c r="A538" s="30" t="s">
        <v>175</v>
      </c>
      <c r="B538" s="65" t="s">
        <v>11</v>
      </c>
      <c r="C538" s="8">
        <v>1</v>
      </c>
      <c r="D538" s="9">
        <v>75.49999999999999</v>
      </c>
      <c r="E538" s="9">
        <v>0</v>
      </c>
      <c r="F538" s="9">
        <v>11.200000000000001</v>
      </c>
      <c r="G538" s="9">
        <v>0</v>
      </c>
      <c r="H538" s="9">
        <v>16.400000000000002</v>
      </c>
      <c r="I538" s="9">
        <v>100.1</v>
      </c>
      <c r="J538" s="9">
        <v>0</v>
      </c>
      <c r="K538" s="9">
        <v>0</v>
      </c>
      <c r="L538" s="9">
        <v>0</v>
      </c>
      <c r="M538" s="9">
        <v>16</v>
      </c>
      <c r="N538" s="9">
        <v>0</v>
      </c>
      <c r="O538" s="9">
        <v>0</v>
      </c>
      <c r="P538" s="9">
        <v>0</v>
      </c>
      <c r="Q538" s="9">
        <v>0</v>
      </c>
      <c r="R538" s="9">
        <v>20.7</v>
      </c>
      <c r="S538" s="9">
        <v>16.8</v>
      </c>
      <c r="T538" s="9">
        <v>0</v>
      </c>
      <c r="U538" s="9">
        <v>0</v>
      </c>
      <c r="V538" s="9">
        <v>0</v>
      </c>
      <c r="W538" s="9">
        <v>0</v>
      </c>
      <c r="X538" s="9">
        <v>0</v>
      </c>
      <c r="Y538" s="58">
        <v>256.7</v>
      </c>
      <c r="Z538" s="7">
        <v>21391.666666666664</v>
      </c>
      <c r="AC538" s="92" t="e">
        <f>#REF!-Y538</f>
        <v>#REF!</v>
      </c>
      <c r="AD538" s="261"/>
      <c r="AE538" s="10" t="s">
        <v>11</v>
      </c>
      <c r="AF538" s="8">
        <v>1</v>
      </c>
      <c r="AG538" s="100">
        <v>21391.666666666664</v>
      </c>
      <c r="AH538" s="100">
        <v>176.55629139072852</v>
      </c>
    </row>
    <row r="539" spans="1:34" ht="24.75" customHeight="1">
      <c r="A539" s="30" t="s">
        <v>175</v>
      </c>
      <c r="B539" s="65" t="s">
        <v>13</v>
      </c>
      <c r="C539" s="8">
        <v>7</v>
      </c>
      <c r="D539" s="9">
        <v>1348.8</v>
      </c>
      <c r="E539" s="9">
        <v>0</v>
      </c>
      <c r="F539" s="9">
        <v>315</v>
      </c>
      <c r="G539" s="9">
        <v>0</v>
      </c>
      <c r="H539" s="9">
        <v>286.5</v>
      </c>
      <c r="I539" s="9">
        <v>1873.8</v>
      </c>
      <c r="J539" s="9">
        <v>0</v>
      </c>
      <c r="K539" s="9">
        <v>0</v>
      </c>
      <c r="L539" s="9">
        <v>0</v>
      </c>
      <c r="M539" s="9">
        <v>90</v>
      </c>
      <c r="N539" s="9">
        <v>5.6</v>
      </c>
      <c r="O539" s="9">
        <v>0</v>
      </c>
      <c r="P539" s="9">
        <v>0</v>
      </c>
      <c r="Q539" s="9">
        <v>0</v>
      </c>
      <c r="R539" s="9">
        <v>354.6</v>
      </c>
      <c r="S539" s="9">
        <v>219</v>
      </c>
      <c r="T539" s="9">
        <v>0</v>
      </c>
      <c r="U539" s="9">
        <v>0</v>
      </c>
      <c r="V539" s="9">
        <v>0</v>
      </c>
      <c r="W539" s="9">
        <v>0</v>
      </c>
      <c r="X539" s="9">
        <v>0</v>
      </c>
      <c r="Y539" s="58">
        <v>4493.3</v>
      </c>
      <c r="Z539" s="7">
        <v>53491.666666666664</v>
      </c>
      <c r="AC539" s="92" t="e">
        <f>#REF!-Y539</f>
        <v>#REF!</v>
      </c>
      <c r="AD539" s="261"/>
      <c r="AE539" s="10" t="s">
        <v>13</v>
      </c>
      <c r="AF539" s="8">
        <v>7</v>
      </c>
      <c r="AG539" s="100">
        <v>53491.666666666664</v>
      </c>
      <c r="AH539" s="100">
        <v>176.40124555160145</v>
      </c>
    </row>
    <row r="540" spans="1:34" ht="24" customHeight="1">
      <c r="A540" s="30" t="s">
        <v>175</v>
      </c>
      <c r="B540" s="62" t="s">
        <v>8</v>
      </c>
      <c r="C540" s="8"/>
      <c r="D540" s="9"/>
      <c r="E540" s="9"/>
      <c r="F540" s="9"/>
      <c r="G540" s="9"/>
      <c r="H540" s="9"/>
      <c r="I540" s="9"/>
      <c r="J540" s="9"/>
      <c r="K540" s="9"/>
      <c r="L540" s="9"/>
      <c r="M540" s="9"/>
      <c r="N540" s="9"/>
      <c r="O540" s="9"/>
      <c r="P540" s="9"/>
      <c r="Q540" s="9"/>
      <c r="R540" s="9"/>
      <c r="S540" s="9"/>
      <c r="T540" s="9"/>
      <c r="U540" s="9"/>
      <c r="V540" s="9"/>
      <c r="W540" s="9"/>
      <c r="X540" s="9"/>
      <c r="Y540" s="58">
        <v>0</v>
      </c>
      <c r="Z540" s="7">
        <v>0</v>
      </c>
      <c r="AC540" s="92" t="e">
        <f>#REF!-Y540</f>
        <v>#REF!</v>
      </c>
      <c r="AD540" s="261"/>
      <c r="AE540" s="102" t="s">
        <v>8</v>
      </c>
      <c r="AF540" s="8"/>
      <c r="AG540" s="100">
        <v>0</v>
      </c>
      <c r="AH540" s="100">
        <v>0</v>
      </c>
    </row>
    <row r="541" spans="1:34" ht="22.5" customHeight="1">
      <c r="A541" s="30" t="s">
        <v>175</v>
      </c>
      <c r="B541" s="63" t="s">
        <v>12</v>
      </c>
      <c r="C541" s="8">
        <v>7</v>
      </c>
      <c r="D541" s="9">
        <v>1348.8</v>
      </c>
      <c r="E541" s="9">
        <v>0</v>
      </c>
      <c r="F541" s="9">
        <v>315</v>
      </c>
      <c r="G541" s="9">
        <v>0</v>
      </c>
      <c r="H541" s="9">
        <v>286.5</v>
      </c>
      <c r="I541" s="9">
        <v>1873.7999999999997</v>
      </c>
      <c r="J541" s="9">
        <v>0</v>
      </c>
      <c r="K541" s="9">
        <v>0</v>
      </c>
      <c r="L541" s="9">
        <v>0</v>
      </c>
      <c r="M541" s="9">
        <v>90</v>
      </c>
      <c r="N541" s="9">
        <v>5.6</v>
      </c>
      <c r="O541" s="9">
        <v>0</v>
      </c>
      <c r="P541" s="9">
        <v>0</v>
      </c>
      <c r="Q541" s="9">
        <v>0</v>
      </c>
      <c r="R541" s="9">
        <v>354.6</v>
      </c>
      <c r="S541" s="9">
        <v>219</v>
      </c>
      <c r="T541" s="9">
        <v>0</v>
      </c>
      <c r="U541" s="9">
        <v>0</v>
      </c>
      <c r="V541" s="9">
        <v>0</v>
      </c>
      <c r="W541" s="9">
        <v>0</v>
      </c>
      <c r="X541" s="9">
        <v>0</v>
      </c>
      <c r="Y541" s="58">
        <v>4493.299999999999</v>
      </c>
      <c r="Z541" s="7">
        <v>53491.66666666665</v>
      </c>
      <c r="AC541" s="92" t="e">
        <f>#REF!-Y541</f>
        <v>#REF!</v>
      </c>
      <c r="AD541" s="261"/>
      <c r="AE541" s="103" t="s">
        <v>12</v>
      </c>
      <c r="AF541" s="8">
        <v>7</v>
      </c>
      <c r="AG541" s="100">
        <v>53491.66666666665</v>
      </c>
      <c r="AH541" s="100">
        <v>176.40124555160142</v>
      </c>
    </row>
    <row r="542" spans="1:34" ht="22.5" customHeight="1" thickBot="1">
      <c r="A542" s="30" t="s">
        <v>175</v>
      </c>
      <c r="B542" s="64" t="s">
        <v>41</v>
      </c>
      <c r="C542" s="8">
        <v>3</v>
      </c>
      <c r="D542" s="9">
        <v>109.1</v>
      </c>
      <c r="E542" s="9">
        <v>0</v>
      </c>
      <c r="F542" s="9">
        <v>0</v>
      </c>
      <c r="G542" s="9">
        <v>0</v>
      </c>
      <c r="H542" s="9">
        <v>11.699999999999998</v>
      </c>
      <c r="I542" s="9">
        <v>50</v>
      </c>
      <c r="J542" s="9">
        <v>0</v>
      </c>
      <c r="K542" s="9">
        <v>0</v>
      </c>
      <c r="L542" s="9">
        <v>0</v>
      </c>
      <c r="M542" s="9">
        <v>11.8</v>
      </c>
      <c r="N542" s="9">
        <v>0</v>
      </c>
      <c r="O542" s="9">
        <v>6.8999999999999995</v>
      </c>
      <c r="P542" s="9">
        <v>39.2</v>
      </c>
      <c r="Q542" s="9">
        <v>0</v>
      </c>
      <c r="R542" s="9">
        <v>53.300000000000004</v>
      </c>
      <c r="S542" s="9">
        <v>0</v>
      </c>
      <c r="T542" s="9">
        <v>0</v>
      </c>
      <c r="U542" s="9">
        <v>0</v>
      </c>
      <c r="V542" s="9">
        <v>0</v>
      </c>
      <c r="W542" s="9">
        <v>8.6</v>
      </c>
      <c r="X542" s="9">
        <v>0</v>
      </c>
      <c r="Y542" s="58">
        <v>290.6000000000001</v>
      </c>
      <c r="Z542" s="7">
        <v>8072.222222222224</v>
      </c>
      <c r="AC542" s="92" t="e">
        <f>#REF!-Y542</f>
        <v>#REF!</v>
      </c>
      <c r="AD542" s="261"/>
      <c r="AE542" s="104" t="s">
        <v>41</v>
      </c>
      <c r="AF542" s="11">
        <v>3</v>
      </c>
      <c r="AG542" s="100">
        <v>8072.222222222224</v>
      </c>
      <c r="AH542" s="100">
        <v>56.553620531622364</v>
      </c>
    </row>
    <row r="543" spans="1:34" ht="47.25" customHeight="1" thickBot="1">
      <c r="A543" s="30"/>
      <c r="B543" s="64"/>
      <c r="C543" s="8"/>
      <c r="D543" s="9"/>
      <c r="E543" s="9"/>
      <c r="F543" s="9"/>
      <c r="G543" s="9"/>
      <c r="H543" s="9"/>
      <c r="I543" s="9"/>
      <c r="J543" s="9"/>
      <c r="K543" s="9"/>
      <c r="L543" s="9"/>
      <c r="M543" s="9"/>
      <c r="N543" s="9"/>
      <c r="O543" s="9"/>
      <c r="P543" s="9"/>
      <c r="Q543" s="9"/>
      <c r="R543" s="9"/>
      <c r="S543" s="9"/>
      <c r="T543" s="9"/>
      <c r="U543" s="9"/>
      <c r="V543" s="9"/>
      <c r="W543" s="9"/>
      <c r="X543" s="9"/>
      <c r="Y543" s="58"/>
      <c r="Z543" s="7"/>
      <c r="AC543" s="92"/>
      <c r="AD543" s="438" t="s">
        <v>260</v>
      </c>
      <c r="AE543" s="439"/>
      <c r="AF543" s="439"/>
      <c r="AG543" s="439"/>
      <c r="AH543" s="440"/>
    </row>
    <row r="544" spans="1:34" ht="57.75" thickBot="1">
      <c r="A544" s="30" t="s">
        <v>176</v>
      </c>
      <c r="B544" s="17" t="s">
        <v>7</v>
      </c>
      <c r="C544" s="51">
        <v>113</v>
      </c>
      <c r="D544" s="53">
        <v>16626.399999999998</v>
      </c>
      <c r="E544" s="53">
        <v>286.5</v>
      </c>
      <c r="F544" s="53">
        <v>3731.1</v>
      </c>
      <c r="G544" s="53">
        <v>153.3</v>
      </c>
      <c r="H544" s="53">
        <v>3546.7000000000003</v>
      </c>
      <c r="I544" s="53">
        <v>6506.8</v>
      </c>
      <c r="J544" s="53">
        <v>0</v>
      </c>
      <c r="K544" s="53">
        <v>0</v>
      </c>
      <c r="L544" s="53">
        <v>0</v>
      </c>
      <c r="M544" s="53">
        <v>1255.2000000000003</v>
      </c>
      <c r="N544" s="53">
        <v>50.5</v>
      </c>
      <c r="O544" s="53">
        <v>112.9</v>
      </c>
      <c r="P544" s="53">
        <v>28.3</v>
      </c>
      <c r="Q544" s="53">
        <v>0</v>
      </c>
      <c r="R544" s="53">
        <v>2413</v>
      </c>
      <c r="S544" s="53">
        <v>2150.1000000000004</v>
      </c>
      <c r="T544" s="53">
        <v>404.40000000000003</v>
      </c>
      <c r="U544" s="53">
        <v>0</v>
      </c>
      <c r="V544" s="53">
        <v>0</v>
      </c>
      <c r="W544" s="53">
        <v>2.1</v>
      </c>
      <c r="X544" s="53">
        <v>31.799999999999997</v>
      </c>
      <c r="Y544" s="53">
        <v>37299.1</v>
      </c>
      <c r="Z544" s="54">
        <v>27506.710914454274</v>
      </c>
      <c r="AC544" s="92" t="e">
        <f>#REF!-Y544</f>
        <v>#REF!</v>
      </c>
      <c r="AD544" s="236" t="s">
        <v>176</v>
      </c>
      <c r="AE544" s="237" t="s">
        <v>206</v>
      </c>
      <c r="AF544" s="112">
        <v>113</v>
      </c>
      <c r="AG544" s="238">
        <v>27506.710914454274</v>
      </c>
      <c r="AH544" s="238">
        <v>73.39893181927538</v>
      </c>
    </row>
    <row r="545" spans="1:34" ht="24" customHeight="1">
      <c r="A545" s="30" t="s">
        <v>176</v>
      </c>
      <c r="B545" s="57" t="s">
        <v>14</v>
      </c>
      <c r="C545" s="8"/>
      <c r="D545" s="9"/>
      <c r="E545" s="9"/>
      <c r="F545" s="9"/>
      <c r="G545" s="9"/>
      <c r="H545" s="9"/>
      <c r="I545" s="9"/>
      <c r="J545" s="9"/>
      <c r="K545" s="9"/>
      <c r="L545" s="9"/>
      <c r="M545" s="9"/>
      <c r="N545" s="9"/>
      <c r="O545" s="9"/>
      <c r="P545" s="9"/>
      <c r="Q545" s="9"/>
      <c r="R545" s="9"/>
      <c r="S545" s="9"/>
      <c r="T545" s="9"/>
      <c r="U545" s="9"/>
      <c r="V545" s="9"/>
      <c r="W545" s="9"/>
      <c r="X545" s="9"/>
      <c r="Y545" s="58"/>
      <c r="Z545" s="7">
        <v>0</v>
      </c>
      <c r="AC545" s="92" t="e">
        <f>#REF!-Y545</f>
        <v>#REF!</v>
      </c>
      <c r="AD545" s="262"/>
      <c r="AE545" s="245" t="s">
        <v>14</v>
      </c>
      <c r="AF545" s="118"/>
      <c r="AG545" s="249"/>
      <c r="AH545" s="250">
        <v>0</v>
      </c>
    </row>
    <row r="546" spans="1:34" ht="33.75" customHeight="1">
      <c r="A546" s="30" t="s">
        <v>176</v>
      </c>
      <c r="B546" s="60" t="s">
        <v>3</v>
      </c>
      <c r="C546" s="8">
        <v>2</v>
      </c>
      <c r="D546" s="9">
        <v>554.3</v>
      </c>
      <c r="E546" s="9">
        <v>15.7</v>
      </c>
      <c r="F546" s="9">
        <v>244.6</v>
      </c>
      <c r="G546" s="9">
        <v>43.2</v>
      </c>
      <c r="H546" s="9">
        <v>120.7</v>
      </c>
      <c r="I546" s="9">
        <v>217.5</v>
      </c>
      <c r="J546" s="9">
        <v>0</v>
      </c>
      <c r="K546" s="9">
        <v>0</v>
      </c>
      <c r="L546" s="9">
        <v>0</v>
      </c>
      <c r="M546" s="9">
        <v>54.2</v>
      </c>
      <c r="N546" s="9">
        <v>0</v>
      </c>
      <c r="O546" s="9">
        <v>0</v>
      </c>
      <c r="P546" s="9">
        <v>0</v>
      </c>
      <c r="Q546" s="9">
        <v>0</v>
      </c>
      <c r="R546" s="9">
        <v>96.5</v>
      </c>
      <c r="S546" s="9">
        <v>88.3</v>
      </c>
      <c r="T546" s="9">
        <v>0</v>
      </c>
      <c r="U546" s="9">
        <v>0</v>
      </c>
      <c r="V546" s="9">
        <v>0</v>
      </c>
      <c r="W546" s="9">
        <v>0</v>
      </c>
      <c r="X546" s="9">
        <v>0</v>
      </c>
      <c r="Y546" s="58">
        <v>1435</v>
      </c>
      <c r="Z546" s="7">
        <v>59791.666666666664</v>
      </c>
      <c r="AC546" s="92" t="e">
        <f>#REF!-Y546</f>
        <v>#REF!</v>
      </c>
      <c r="AD546" s="261"/>
      <c r="AE546" s="99" t="s">
        <v>3</v>
      </c>
      <c r="AF546" s="8">
        <v>2</v>
      </c>
      <c r="AG546" s="100">
        <v>59791.666666666664</v>
      </c>
      <c r="AH546" s="100">
        <v>76.94389319862891</v>
      </c>
    </row>
    <row r="547" spans="1:34" ht="30" customHeight="1">
      <c r="A547" s="30" t="s">
        <v>176</v>
      </c>
      <c r="B547" s="60" t="s">
        <v>2</v>
      </c>
      <c r="C547" s="8">
        <v>14</v>
      </c>
      <c r="D547" s="9">
        <v>2122</v>
      </c>
      <c r="E547" s="9">
        <v>97.9</v>
      </c>
      <c r="F547" s="9">
        <v>819.6</v>
      </c>
      <c r="G547" s="9">
        <v>24</v>
      </c>
      <c r="H547" s="9">
        <v>417.9</v>
      </c>
      <c r="I547" s="9">
        <v>829.7</v>
      </c>
      <c r="J547" s="9">
        <v>0</v>
      </c>
      <c r="K547" s="9">
        <v>0</v>
      </c>
      <c r="L547" s="9">
        <v>0</v>
      </c>
      <c r="M547" s="9">
        <v>192.6</v>
      </c>
      <c r="N547" s="9">
        <v>7.4</v>
      </c>
      <c r="O547" s="9">
        <v>0</v>
      </c>
      <c r="P547" s="9">
        <v>0</v>
      </c>
      <c r="Q547" s="9">
        <v>0</v>
      </c>
      <c r="R547" s="9">
        <v>359.3</v>
      </c>
      <c r="S547" s="9">
        <v>312.3</v>
      </c>
      <c r="T547" s="9">
        <v>83.2</v>
      </c>
      <c r="U547" s="9">
        <v>0</v>
      </c>
      <c r="V547" s="9">
        <v>0</v>
      </c>
      <c r="W547" s="9">
        <v>0</v>
      </c>
      <c r="X547" s="9">
        <v>0</v>
      </c>
      <c r="Y547" s="58">
        <v>5265.900000000001</v>
      </c>
      <c r="Z547" s="7">
        <v>31344.64285714286</v>
      </c>
      <c r="AC547" s="92" t="e">
        <f>#REF!-Y547</f>
        <v>#REF!</v>
      </c>
      <c r="AD547" s="261"/>
      <c r="AE547" s="99" t="s">
        <v>2</v>
      </c>
      <c r="AF547" s="8">
        <v>14</v>
      </c>
      <c r="AG547" s="100">
        <v>31344.64285714286</v>
      </c>
      <c r="AH547" s="100">
        <v>73.51083883129122</v>
      </c>
    </row>
    <row r="548" spans="1:34" ht="27" customHeight="1">
      <c r="A548" s="30" t="s">
        <v>176</v>
      </c>
      <c r="B548" s="60" t="s">
        <v>19</v>
      </c>
      <c r="C548" s="8">
        <v>0</v>
      </c>
      <c r="D548" s="9">
        <v>0</v>
      </c>
      <c r="E548" s="9">
        <v>0</v>
      </c>
      <c r="F548" s="9">
        <v>0</v>
      </c>
      <c r="G548" s="9">
        <v>0</v>
      </c>
      <c r="H548" s="9">
        <v>0</v>
      </c>
      <c r="I548" s="9">
        <v>0</v>
      </c>
      <c r="J548" s="9">
        <v>0</v>
      </c>
      <c r="K548" s="9">
        <v>0</v>
      </c>
      <c r="L548" s="9">
        <v>0</v>
      </c>
      <c r="M548" s="9">
        <v>0</v>
      </c>
      <c r="N548" s="9">
        <v>0</v>
      </c>
      <c r="O548" s="9">
        <v>0</v>
      </c>
      <c r="P548" s="9">
        <v>0</v>
      </c>
      <c r="Q548" s="9">
        <v>0</v>
      </c>
      <c r="R548" s="9">
        <v>0</v>
      </c>
      <c r="S548" s="9">
        <v>0</v>
      </c>
      <c r="T548" s="9">
        <v>0</v>
      </c>
      <c r="U548" s="9">
        <v>0</v>
      </c>
      <c r="V548" s="9">
        <v>0</v>
      </c>
      <c r="W548" s="9">
        <v>0</v>
      </c>
      <c r="X548" s="9">
        <v>0</v>
      </c>
      <c r="Y548" s="58">
        <v>0</v>
      </c>
      <c r="Z548" s="7">
        <v>0</v>
      </c>
      <c r="AC548" s="92" t="e">
        <f>#REF!-Y548</f>
        <v>#REF!</v>
      </c>
      <c r="AD548" s="261"/>
      <c r="AE548" s="99" t="s">
        <v>19</v>
      </c>
      <c r="AF548" s="8">
        <v>0</v>
      </c>
      <c r="AG548" s="100">
        <v>0</v>
      </c>
      <c r="AH548" s="100">
        <v>0</v>
      </c>
    </row>
    <row r="549" spans="1:34" ht="30">
      <c r="A549" s="30" t="s">
        <v>176</v>
      </c>
      <c r="B549" s="61" t="s">
        <v>42</v>
      </c>
      <c r="C549" s="8">
        <v>29</v>
      </c>
      <c r="D549" s="9">
        <v>2936.1</v>
      </c>
      <c r="E549" s="9">
        <v>111.2</v>
      </c>
      <c r="F549" s="9">
        <v>785</v>
      </c>
      <c r="G549" s="9">
        <v>44.3</v>
      </c>
      <c r="H549" s="9">
        <v>624.8</v>
      </c>
      <c r="I549" s="9">
        <v>1234.5</v>
      </c>
      <c r="J549" s="9">
        <v>0</v>
      </c>
      <c r="K549" s="9">
        <v>0</v>
      </c>
      <c r="L549" s="9">
        <v>0</v>
      </c>
      <c r="M549" s="9">
        <v>294.9</v>
      </c>
      <c r="N549" s="9">
        <v>14.6</v>
      </c>
      <c r="O549" s="9">
        <v>0</v>
      </c>
      <c r="P549" s="9">
        <v>0</v>
      </c>
      <c r="Q549" s="9">
        <v>0</v>
      </c>
      <c r="R549" s="9">
        <v>472.1</v>
      </c>
      <c r="S549" s="9">
        <v>439.3</v>
      </c>
      <c r="T549" s="9">
        <v>115.9</v>
      </c>
      <c r="U549" s="9">
        <v>0</v>
      </c>
      <c r="V549" s="9">
        <v>0</v>
      </c>
      <c r="W549" s="9">
        <v>0</v>
      </c>
      <c r="X549" s="9">
        <v>0.6</v>
      </c>
      <c r="Y549" s="58">
        <v>7073.3</v>
      </c>
      <c r="Z549" s="7">
        <v>20325.57471264368</v>
      </c>
      <c r="AC549" s="92" t="e">
        <f>#REF!-Y549</f>
        <v>#REF!</v>
      </c>
      <c r="AD549" s="261"/>
      <c r="AE549" s="101" t="s">
        <v>42</v>
      </c>
      <c r="AF549" s="8">
        <v>29</v>
      </c>
      <c r="AG549" s="100">
        <v>20325.57471264368</v>
      </c>
      <c r="AH549" s="100">
        <v>78.28752426688465</v>
      </c>
    </row>
    <row r="550" spans="1:34" ht="28.5" customHeight="1">
      <c r="A550" s="30" t="s">
        <v>176</v>
      </c>
      <c r="B550" s="60" t="s">
        <v>43</v>
      </c>
      <c r="C550" s="8">
        <v>13</v>
      </c>
      <c r="D550" s="9">
        <v>1208.4</v>
      </c>
      <c r="E550" s="9">
        <v>35</v>
      </c>
      <c r="F550" s="9">
        <v>158</v>
      </c>
      <c r="G550" s="9">
        <v>9.3</v>
      </c>
      <c r="H550" s="9">
        <v>263.9</v>
      </c>
      <c r="I550" s="9">
        <v>535.9</v>
      </c>
      <c r="J550" s="9">
        <v>0</v>
      </c>
      <c r="K550" s="9">
        <v>0</v>
      </c>
      <c r="L550" s="9">
        <v>0</v>
      </c>
      <c r="M550" s="9">
        <v>65.6</v>
      </c>
      <c r="N550" s="9">
        <v>5.3</v>
      </c>
      <c r="O550" s="9">
        <v>0.2</v>
      </c>
      <c r="P550" s="9">
        <v>0</v>
      </c>
      <c r="Q550" s="9">
        <v>0</v>
      </c>
      <c r="R550" s="9">
        <v>167.1</v>
      </c>
      <c r="S550" s="9">
        <v>168.4</v>
      </c>
      <c r="T550" s="9">
        <v>54.9</v>
      </c>
      <c r="U550" s="9">
        <v>0</v>
      </c>
      <c r="V550" s="9">
        <v>0</v>
      </c>
      <c r="W550" s="9">
        <v>0</v>
      </c>
      <c r="X550" s="9">
        <v>2</v>
      </c>
      <c r="Y550" s="58">
        <v>2674</v>
      </c>
      <c r="Z550" s="7">
        <v>17141.025641025637</v>
      </c>
      <c r="AC550" s="92" t="e">
        <f>#REF!-Y550</f>
        <v>#REF!</v>
      </c>
      <c r="AD550" s="261"/>
      <c r="AE550" s="99" t="s">
        <v>43</v>
      </c>
      <c r="AF550" s="8">
        <v>13</v>
      </c>
      <c r="AG550" s="100">
        <v>17141.025641025637</v>
      </c>
      <c r="AH550" s="100">
        <v>80.12247600132405</v>
      </c>
    </row>
    <row r="551" spans="1:34" ht="24" customHeight="1">
      <c r="A551" s="30" t="s">
        <v>176</v>
      </c>
      <c r="B551" s="62" t="s">
        <v>8</v>
      </c>
      <c r="C551" s="8"/>
      <c r="D551" s="9"/>
      <c r="E551" s="9"/>
      <c r="F551" s="9"/>
      <c r="G551" s="9"/>
      <c r="H551" s="9"/>
      <c r="I551" s="9"/>
      <c r="J551" s="9"/>
      <c r="K551" s="9"/>
      <c r="L551" s="9"/>
      <c r="M551" s="9"/>
      <c r="N551" s="9"/>
      <c r="O551" s="9"/>
      <c r="P551" s="9"/>
      <c r="Q551" s="9"/>
      <c r="R551" s="9"/>
      <c r="S551" s="9"/>
      <c r="T551" s="9"/>
      <c r="U551" s="9"/>
      <c r="V551" s="9"/>
      <c r="W551" s="9"/>
      <c r="X551" s="9"/>
      <c r="Y551" s="58">
        <v>0</v>
      </c>
      <c r="Z551" s="7">
        <v>0</v>
      </c>
      <c r="AC551" s="92" t="e">
        <f>#REF!-Y551</f>
        <v>#REF!</v>
      </c>
      <c r="AD551" s="261"/>
      <c r="AE551" s="102" t="s">
        <v>8</v>
      </c>
      <c r="AF551" s="8"/>
      <c r="AG551" s="100">
        <v>0</v>
      </c>
      <c r="AH551" s="100">
        <v>0</v>
      </c>
    </row>
    <row r="552" spans="1:34" ht="20.25" customHeight="1">
      <c r="A552" s="30" t="s">
        <v>176</v>
      </c>
      <c r="B552" s="63" t="s">
        <v>9</v>
      </c>
      <c r="C552" s="8">
        <v>9</v>
      </c>
      <c r="D552" s="9">
        <v>865</v>
      </c>
      <c r="E552" s="9">
        <v>23.4</v>
      </c>
      <c r="F552" s="9">
        <v>92.2</v>
      </c>
      <c r="G552" s="9">
        <v>9.3</v>
      </c>
      <c r="H552" s="9">
        <v>188.9</v>
      </c>
      <c r="I552" s="9">
        <v>380.3</v>
      </c>
      <c r="J552" s="9">
        <v>0</v>
      </c>
      <c r="K552" s="9">
        <v>0</v>
      </c>
      <c r="L552" s="9">
        <v>0</v>
      </c>
      <c r="M552" s="9">
        <v>45.5</v>
      </c>
      <c r="N552" s="9">
        <v>2</v>
      </c>
      <c r="O552" s="9">
        <v>0.2</v>
      </c>
      <c r="P552" s="9">
        <v>0</v>
      </c>
      <c r="Q552" s="9">
        <v>0</v>
      </c>
      <c r="R552" s="9">
        <v>127.1</v>
      </c>
      <c r="S552" s="9">
        <v>120.6</v>
      </c>
      <c r="T552" s="9">
        <v>29</v>
      </c>
      <c r="U552" s="9">
        <v>0</v>
      </c>
      <c r="V552" s="9">
        <v>0</v>
      </c>
      <c r="W552" s="9">
        <v>0</v>
      </c>
      <c r="X552" s="9">
        <v>0</v>
      </c>
      <c r="Y552" s="58">
        <v>1883.4999999999998</v>
      </c>
      <c r="Z552" s="7">
        <v>17439.814814814814</v>
      </c>
      <c r="AC552" s="92" t="e">
        <f>#REF!-Y552</f>
        <v>#REF!</v>
      </c>
      <c r="AD552" s="261"/>
      <c r="AE552" s="103" t="s">
        <v>9</v>
      </c>
      <c r="AF552" s="8">
        <v>9</v>
      </c>
      <c r="AG552" s="100">
        <v>17439.814814814814</v>
      </c>
      <c r="AH552" s="100">
        <v>79.7456647398844</v>
      </c>
    </row>
    <row r="553" spans="1:34" ht="29.25" customHeight="1">
      <c r="A553" s="30" t="s">
        <v>176</v>
      </c>
      <c r="B553" s="64" t="s">
        <v>44</v>
      </c>
      <c r="C553" s="8">
        <v>8</v>
      </c>
      <c r="D553" s="9">
        <v>624.3</v>
      </c>
      <c r="E553" s="9">
        <v>26.7</v>
      </c>
      <c r="F553" s="9">
        <v>142.5</v>
      </c>
      <c r="G553" s="9">
        <v>0</v>
      </c>
      <c r="H553" s="9">
        <v>134</v>
      </c>
      <c r="I553" s="9">
        <v>287</v>
      </c>
      <c r="J553" s="9">
        <v>0</v>
      </c>
      <c r="K553" s="9">
        <v>0</v>
      </c>
      <c r="L553" s="9">
        <v>0</v>
      </c>
      <c r="M553" s="9">
        <v>60.6</v>
      </c>
      <c r="N553" s="9">
        <v>3.3</v>
      </c>
      <c r="O553" s="9">
        <v>3</v>
      </c>
      <c r="P553" s="9">
        <v>0</v>
      </c>
      <c r="Q553" s="9">
        <v>0</v>
      </c>
      <c r="R553" s="9">
        <v>81.8</v>
      </c>
      <c r="S553" s="9">
        <v>91</v>
      </c>
      <c r="T553" s="9">
        <v>25.6</v>
      </c>
      <c r="U553" s="9">
        <v>0</v>
      </c>
      <c r="V553" s="9">
        <v>0</v>
      </c>
      <c r="W553" s="9">
        <v>0</v>
      </c>
      <c r="X553" s="9">
        <v>0</v>
      </c>
      <c r="Y553" s="58">
        <v>1479.7999999999997</v>
      </c>
      <c r="Z553" s="7">
        <v>15414.58333333333</v>
      </c>
      <c r="AC553" s="92" t="e">
        <f>#REF!-Y553</f>
        <v>#REF!</v>
      </c>
      <c r="AD553" s="261"/>
      <c r="AE553" s="104" t="s">
        <v>44</v>
      </c>
      <c r="AF553" s="8">
        <v>8</v>
      </c>
      <c r="AG553" s="100">
        <v>15414.58333333333</v>
      </c>
      <c r="AH553" s="100">
        <v>82.01185327566876</v>
      </c>
    </row>
    <row r="554" spans="1:34" ht="21" customHeight="1">
      <c r="A554" s="30" t="s">
        <v>176</v>
      </c>
      <c r="B554" s="62" t="s">
        <v>8</v>
      </c>
      <c r="C554" s="8"/>
      <c r="D554" s="9"/>
      <c r="E554" s="9"/>
      <c r="F554" s="9"/>
      <c r="G554" s="9"/>
      <c r="H554" s="9"/>
      <c r="I554" s="9"/>
      <c r="J554" s="9"/>
      <c r="K554" s="9"/>
      <c r="L554" s="9"/>
      <c r="M554" s="9"/>
      <c r="N554" s="9"/>
      <c r="O554" s="9"/>
      <c r="P554" s="9"/>
      <c r="Q554" s="9"/>
      <c r="R554" s="9"/>
      <c r="S554" s="9"/>
      <c r="T554" s="9"/>
      <c r="U554" s="9"/>
      <c r="V554" s="9"/>
      <c r="W554" s="9"/>
      <c r="X554" s="9"/>
      <c r="Y554" s="58">
        <v>0</v>
      </c>
      <c r="Z554" s="7">
        <v>0</v>
      </c>
      <c r="AC554" s="92" t="e">
        <f>#REF!-Y554</f>
        <v>#REF!</v>
      </c>
      <c r="AD554" s="261"/>
      <c r="AE554" s="102" t="s">
        <v>8</v>
      </c>
      <c r="AF554" s="8"/>
      <c r="AG554" s="100">
        <v>0</v>
      </c>
      <c r="AH554" s="100">
        <v>0</v>
      </c>
    </row>
    <row r="555" spans="1:34" ht="24" customHeight="1">
      <c r="A555" s="30" t="s">
        <v>176</v>
      </c>
      <c r="B555" s="63" t="s">
        <v>10</v>
      </c>
      <c r="C555" s="8">
        <v>3</v>
      </c>
      <c r="D555" s="9">
        <v>228</v>
      </c>
      <c r="E555" s="9">
        <v>11.5</v>
      </c>
      <c r="F555" s="9">
        <v>56.1</v>
      </c>
      <c r="G555" s="9">
        <v>0</v>
      </c>
      <c r="H555" s="9">
        <v>49.7</v>
      </c>
      <c r="I555" s="9">
        <v>100.7</v>
      </c>
      <c r="J555" s="9">
        <v>0</v>
      </c>
      <c r="K555" s="9">
        <v>0</v>
      </c>
      <c r="L555" s="9">
        <v>0</v>
      </c>
      <c r="M555" s="9">
        <v>14.7</v>
      </c>
      <c r="N555" s="9">
        <v>1.1</v>
      </c>
      <c r="O555" s="9">
        <v>1.4</v>
      </c>
      <c r="P555" s="9">
        <v>0</v>
      </c>
      <c r="Q555" s="9">
        <v>0</v>
      </c>
      <c r="R555" s="9">
        <v>34.4</v>
      </c>
      <c r="S555" s="9">
        <v>31.7</v>
      </c>
      <c r="T555" s="9">
        <v>0</v>
      </c>
      <c r="U555" s="9">
        <v>0</v>
      </c>
      <c r="V555" s="9">
        <v>0</v>
      </c>
      <c r="W555" s="9">
        <v>0</v>
      </c>
      <c r="X555" s="9">
        <v>0</v>
      </c>
      <c r="Y555" s="58">
        <v>529.3</v>
      </c>
      <c r="Z555" s="7">
        <v>14702.777777777776</v>
      </c>
      <c r="AC555" s="92" t="e">
        <f>#REF!-Y555</f>
        <v>#REF!</v>
      </c>
      <c r="AD555" s="261"/>
      <c r="AE555" s="103" t="s">
        <v>10</v>
      </c>
      <c r="AF555" s="8">
        <v>3</v>
      </c>
      <c r="AG555" s="100">
        <v>14702.777777777776</v>
      </c>
      <c r="AH555" s="100">
        <v>79.86842105263158</v>
      </c>
    </row>
    <row r="556" spans="1:34" ht="30">
      <c r="A556" s="30" t="s">
        <v>176</v>
      </c>
      <c r="B556" s="65" t="s">
        <v>11</v>
      </c>
      <c r="C556" s="8">
        <v>0</v>
      </c>
      <c r="D556" s="9">
        <v>0</v>
      </c>
      <c r="E556" s="9">
        <v>0</v>
      </c>
      <c r="F556" s="9">
        <v>0</v>
      </c>
      <c r="G556" s="9">
        <v>0</v>
      </c>
      <c r="H556" s="9">
        <v>0</v>
      </c>
      <c r="I556" s="9">
        <v>0</v>
      </c>
      <c r="J556" s="9">
        <v>0</v>
      </c>
      <c r="K556" s="9">
        <v>0</v>
      </c>
      <c r="L556" s="9">
        <v>0</v>
      </c>
      <c r="M556" s="9">
        <v>0</v>
      </c>
      <c r="N556" s="9">
        <v>0</v>
      </c>
      <c r="O556" s="9">
        <v>0</v>
      </c>
      <c r="P556" s="9">
        <v>0</v>
      </c>
      <c r="Q556" s="9">
        <v>0</v>
      </c>
      <c r="R556" s="9">
        <v>0</v>
      </c>
      <c r="S556" s="9">
        <v>0</v>
      </c>
      <c r="T556" s="9">
        <v>0</v>
      </c>
      <c r="U556" s="9">
        <v>0</v>
      </c>
      <c r="V556" s="9">
        <v>0</v>
      </c>
      <c r="W556" s="9">
        <v>0</v>
      </c>
      <c r="X556" s="9">
        <v>0</v>
      </c>
      <c r="Y556" s="58">
        <v>0</v>
      </c>
      <c r="Z556" s="7">
        <v>0</v>
      </c>
      <c r="AC556" s="92" t="e">
        <f>#REF!-Y556</f>
        <v>#REF!</v>
      </c>
      <c r="AD556" s="261"/>
      <c r="AE556" s="10" t="s">
        <v>11</v>
      </c>
      <c r="AF556" s="8">
        <v>0</v>
      </c>
      <c r="AG556" s="100">
        <v>0</v>
      </c>
      <c r="AH556" s="100">
        <v>0</v>
      </c>
    </row>
    <row r="557" spans="1:34" ht="18.75" customHeight="1">
      <c r="A557" s="30" t="s">
        <v>176</v>
      </c>
      <c r="B557" s="65" t="s">
        <v>13</v>
      </c>
      <c r="C557" s="8">
        <v>38</v>
      </c>
      <c r="D557" s="9">
        <v>8676.5</v>
      </c>
      <c r="E557" s="9">
        <v>0</v>
      </c>
      <c r="F557" s="9">
        <v>1581.4</v>
      </c>
      <c r="G557" s="9">
        <v>32.5</v>
      </c>
      <c r="H557" s="9">
        <v>1774.6</v>
      </c>
      <c r="I557" s="9">
        <v>3320.4</v>
      </c>
      <c r="J557" s="9">
        <v>0</v>
      </c>
      <c r="K557" s="9">
        <v>0</v>
      </c>
      <c r="L557" s="9">
        <v>0</v>
      </c>
      <c r="M557" s="9">
        <v>551.9</v>
      </c>
      <c r="N557" s="9">
        <v>19.9</v>
      </c>
      <c r="O557" s="9">
        <v>0</v>
      </c>
      <c r="P557" s="9">
        <v>0</v>
      </c>
      <c r="Q557" s="9">
        <v>0</v>
      </c>
      <c r="R557" s="9">
        <v>1144.3</v>
      </c>
      <c r="S557" s="9">
        <v>1050.8</v>
      </c>
      <c r="T557" s="9">
        <v>124.8</v>
      </c>
      <c r="U557" s="9">
        <v>0</v>
      </c>
      <c r="V557" s="9">
        <v>0</v>
      </c>
      <c r="W557" s="9">
        <v>0</v>
      </c>
      <c r="X557" s="9">
        <v>15.6</v>
      </c>
      <c r="Y557" s="58">
        <v>18292.699999999997</v>
      </c>
      <c r="Z557" s="7">
        <v>40115.57017543859</v>
      </c>
      <c r="AC557" s="92" t="e">
        <f>#REF!-Y557</f>
        <v>#REF!</v>
      </c>
      <c r="AD557" s="261"/>
      <c r="AE557" s="10" t="s">
        <v>13</v>
      </c>
      <c r="AF557" s="8">
        <v>38</v>
      </c>
      <c r="AG557" s="100">
        <v>40115.57017543859</v>
      </c>
      <c r="AH557" s="100">
        <v>70.83270904166426</v>
      </c>
    </row>
    <row r="558" spans="1:34" ht="20.25" customHeight="1">
      <c r="A558" s="30" t="s">
        <v>176</v>
      </c>
      <c r="B558" s="62" t="s">
        <v>8</v>
      </c>
      <c r="C558" s="8"/>
      <c r="D558" s="9"/>
      <c r="E558" s="9"/>
      <c r="F558" s="9"/>
      <c r="G558" s="9"/>
      <c r="H558" s="9"/>
      <c r="I558" s="9"/>
      <c r="J558" s="9"/>
      <c r="K558" s="9"/>
      <c r="L558" s="9"/>
      <c r="M558" s="9"/>
      <c r="N558" s="9"/>
      <c r="O558" s="9"/>
      <c r="P558" s="9"/>
      <c r="Q558" s="9"/>
      <c r="R558" s="9"/>
      <c r="S558" s="9"/>
      <c r="T558" s="9"/>
      <c r="U558" s="9"/>
      <c r="V558" s="9"/>
      <c r="W558" s="9"/>
      <c r="X558" s="9"/>
      <c r="Y558" s="58">
        <v>0</v>
      </c>
      <c r="Z558" s="7">
        <v>0</v>
      </c>
      <c r="AC558" s="92" t="e">
        <f>#REF!-Y558</f>
        <v>#REF!</v>
      </c>
      <c r="AD558" s="261"/>
      <c r="AE558" s="102" t="s">
        <v>8</v>
      </c>
      <c r="AF558" s="8"/>
      <c r="AG558" s="100">
        <v>0</v>
      </c>
      <c r="AH558" s="100">
        <v>0</v>
      </c>
    </row>
    <row r="559" spans="1:34" ht="24" customHeight="1">
      <c r="A559" s="30" t="s">
        <v>176</v>
      </c>
      <c r="B559" s="63" t="s">
        <v>12</v>
      </c>
      <c r="C559" s="8">
        <v>38</v>
      </c>
      <c r="D559" s="9">
        <v>8676.5</v>
      </c>
      <c r="E559" s="9">
        <v>0</v>
      </c>
      <c r="F559" s="9">
        <v>1581.4</v>
      </c>
      <c r="G559" s="9">
        <v>32.5</v>
      </c>
      <c r="H559" s="9">
        <v>1774.6</v>
      </c>
      <c r="I559" s="9">
        <v>3320.4</v>
      </c>
      <c r="J559" s="9">
        <v>0</v>
      </c>
      <c r="K559" s="9">
        <v>0</v>
      </c>
      <c r="L559" s="9">
        <v>0</v>
      </c>
      <c r="M559" s="9">
        <v>551.9</v>
      </c>
      <c r="N559" s="9">
        <v>19.9</v>
      </c>
      <c r="O559" s="9">
        <v>0</v>
      </c>
      <c r="P559" s="9">
        <v>0</v>
      </c>
      <c r="Q559" s="9">
        <v>0</v>
      </c>
      <c r="R559" s="9">
        <v>1144.3</v>
      </c>
      <c r="S559" s="9">
        <v>1050.8</v>
      </c>
      <c r="T559" s="9">
        <v>124.8</v>
      </c>
      <c r="U559" s="9">
        <v>0</v>
      </c>
      <c r="V559" s="9">
        <v>0</v>
      </c>
      <c r="W559" s="9">
        <v>0</v>
      </c>
      <c r="X559" s="9">
        <v>15.6</v>
      </c>
      <c r="Y559" s="58">
        <v>18292.699999999997</v>
      </c>
      <c r="Z559" s="7">
        <v>40115.57017543859</v>
      </c>
      <c r="AC559" s="92" t="e">
        <f>#REF!-Y559</f>
        <v>#REF!</v>
      </c>
      <c r="AD559" s="261"/>
      <c r="AE559" s="103" t="s">
        <v>12</v>
      </c>
      <c r="AF559" s="8">
        <v>38</v>
      </c>
      <c r="AG559" s="100">
        <v>40115.57017543859</v>
      </c>
      <c r="AH559" s="100">
        <v>70.83270904166426</v>
      </c>
    </row>
    <row r="560" spans="1:34" ht="18" customHeight="1" thickBot="1">
      <c r="A560" s="30" t="s">
        <v>176</v>
      </c>
      <c r="B560" s="64" t="s">
        <v>41</v>
      </c>
      <c r="C560" s="8">
        <v>9</v>
      </c>
      <c r="D560" s="9">
        <v>504.8</v>
      </c>
      <c r="E560" s="9">
        <v>0</v>
      </c>
      <c r="F560" s="9">
        <v>0</v>
      </c>
      <c r="G560" s="9">
        <v>0</v>
      </c>
      <c r="H560" s="9">
        <v>210.8</v>
      </c>
      <c r="I560" s="9">
        <v>81.8</v>
      </c>
      <c r="J560" s="9">
        <v>0</v>
      </c>
      <c r="K560" s="9">
        <v>0</v>
      </c>
      <c r="L560" s="9">
        <v>0</v>
      </c>
      <c r="M560" s="9">
        <v>35.4</v>
      </c>
      <c r="N560" s="9">
        <v>0</v>
      </c>
      <c r="O560" s="9">
        <v>109.7</v>
      </c>
      <c r="P560" s="9">
        <v>28.3</v>
      </c>
      <c r="Q560" s="9">
        <v>0</v>
      </c>
      <c r="R560" s="9">
        <v>91.9</v>
      </c>
      <c r="S560" s="9">
        <v>0</v>
      </c>
      <c r="T560" s="9">
        <v>0</v>
      </c>
      <c r="U560" s="9">
        <v>0</v>
      </c>
      <c r="V560" s="9">
        <v>0</v>
      </c>
      <c r="W560" s="9">
        <v>2.1</v>
      </c>
      <c r="X560" s="9">
        <v>13.6</v>
      </c>
      <c r="Y560" s="58">
        <v>1078.3999999999999</v>
      </c>
      <c r="Z560" s="7">
        <v>9985.185185185184</v>
      </c>
      <c r="AC560" s="92" t="e">
        <f>#REF!-Y560</f>
        <v>#REF!</v>
      </c>
      <c r="AD560" s="263"/>
      <c r="AE560" s="246" t="s">
        <v>41</v>
      </c>
      <c r="AF560" s="50">
        <v>9</v>
      </c>
      <c r="AG560" s="248">
        <v>9985.185185185184</v>
      </c>
      <c r="AH560" s="248">
        <v>57.963549920760705</v>
      </c>
    </row>
    <row r="561" spans="1:34" ht="38.25" thickBot="1">
      <c r="A561" s="30" t="s">
        <v>177</v>
      </c>
      <c r="B561" s="17" t="s">
        <v>7</v>
      </c>
      <c r="C561" s="51">
        <v>123</v>
      </c>
      <c r="D561" s="53">
        <v>11332.1</v>
      </c>
      <c r="E561" s="53">
        <v>231.09999999999997</v>
      </c>
      <c r="F561" s="53">
        <v>2811.7</v>
      </c>
      <c r="G561" s="53">
        <v>53.6</v>
      </c>
      <c r="H561" s="53">
        <v>3753.2</v>
      </c>
      <c r="I561" s="53">
        <v>5930.200000000001</v>
      </c>
      <c r="J561" s="53">
        <v>0</v>
      </c>
      <c r="K561" s="53">
        <v>0</v>
      </c>
      <c r="L561" s="53">
        <v>0</v>
      </c>
      <c r="M561" s="53">
        <v>2010.2</v>
      </c>
      <c r="N561" s="53">
        <v>124.60000000000001</v>
      </c>
      <c r="O561" s="53">
        <v>153.1</v>
      </c>
      <c r="P561" s="53">
        <v>29.2</v>
      </c>
      <c r="Q561" s="53">
        <v>0</v>
      </c>
      <c r="R561" s="53">
        <v>1676.2</v>
      </c>
      <c r="S561" s="53">
        <v>1588.2</v>
      </c>
      <c r="T561" s="53">
        <v>230.29999999999998</v>
      </c>
      <c r="U561" s="53">
        <v>0</v>
      </c>
      <c r="V561" s="53">
        <v>0</v>
      </c>
      <c r="W561" s="53">
        <v>7.1</v>
      </c>
      <c r="X561" s="53">
        <v>45.2</v>
      </c>
      <c r="Y561" s="53">
        <v>29975.999999999996</v>
      </c>
      <c r="Z561" s="54">
        <v>20308.943089430893</v>
      </c>
      <c r="AC561" s="92" t="e">
        <f>#REF!-Y561</f>
        <v>#REF!</v>
      </c>
      <c r="AD561" s="236" t="s">
        <v>177</v>
      </c>
      <c r="AE561" s="237" t="s">
        <v>7</v>
      </c>
      <c r="AF561" s="112">
        <v>123</v>
      </c>
      <c r="AG561" s="238">
        <v>20308.943089430893</v>
      </c>
      <c r="AH561" s="238">
        <v>99.46611837170516</v>
      </c>
    </row>
    <row r="562" spans="1:34" ht="22.5" customHeight="1">
      <c r="A562" s="30" t="s">
        <v>177</v>
      </c>
      <c r="B562" s="57" t="s">
        <v>14</v>
      </c>
      <c r="C562" s="8"/>
      <c r="D562" s="9"/>
      <c r="E562" s="9"/>
      <c r="F562" s="9"/>
      <c r="G562" s="9"/>
      <c r="H562" s="9"/>
      <c r="I562" s="9"/>
      <c r="J562" s="9"/>
      <c r="K562" s="9"/>
      <c r="L562" s="9"/>
      <c r="M562" s="9"/>
      <c r="N562" s="9"/>
      <c r="O562" s="9"/>
      <c r="P562" s="9"/>
      <c r="Q562" s="9"/>
      <c r="R562" s="9"/>
      <c r="S562" s="9"/>
      <c r="T562" s="9"/>
      <c r="U562" s="9"/>
      <c r="V562" s="9"/>
      <c r="W562" s="9"/>
      <c r="X562" s="9"/>
      <c r="Y562" s="58"/>
      <c r="Z562" s="7">
        <v>0</v>
      </c>
      <c r="AC562" s="92" t="e">
        <f>#REF!-Y562</f>
        <v>#REF!</v>
      </c>
      <c r="AD562" s="262"/>
      <c r="AE562" s="245" t="s">
        <v>14</v>
      </c>
      <c r="AF562" s="118"/>
      <c r="AG562" s="249"/>
      <c r="AH562" s="250">
        <v>0</v>
      </c>
    </row>
    <row r="563" spans="1:34" ht="29.25" customHeight="1">
      <c r="A563" s="30" t="s">
        <v>177</v>
      </c>
      <c r="B563" s="60" t="s">
        <v>3</v>
      </c>
      <c r="C563" s="8">
        <v>3</v>
      </c>
      <c r="D563" s="9">
        <v>520.3</v>
      </c>
      <c r="E563" s="9">
        <v>22.9</v>
      </c>
      <c r="F563" s="9">
        <v>257.6</v>
      </c>
      <c r="G563" s="9">
        <v>0</v>
      </c>
      <c r="H563" s="9">
        <v>79.9</v>
      </c>
      <c r="I563" s="9">
        <v>402.6</v>
      </c>
      <c r="J563" s="9">
        <v>0</v>
      </c>
      <c r="K563" s="9">
        <v>0</v>
      </c>
      <c r="L563" s="9">
        <v>0</v>
      </c>
      <c r="M563" s="9">
        <v>167.8</v>
      </c>
      <c r="N563" s="9">
        <v>13.3</v>
      </c>
      <c r="O563" s="9">
        <v>0</v>
      </c>
      <c r="P563" s="9">
        <v>0</v>
      </c>
      <c r="Q563" s="9">
        <v>0</v>
      </c>
      <c r="R563" s="9">
        <v>108.6</v>
      </c>
      <c r="S563" s="9">
        <v>103.5</v>
      </c>
      <c r="T563" s="9">
        <v>27.9</v>
      </c>
      <c r="U563" s="9">
        <v>0</v>
      </c>
      <c r="V563" s="9">
        <v>0</v>
      </c>
      <c r="W563" s="9">
        <v>0</v>
      </c>
      <c r="X563" s="9">
        <v>0</v>
      </c>
      <c r="Y563" s="58">
        <v>1704.3999999999999</v>
      </c>
      <c r="Z563" s="7">
        <v>47344.44444444444</v>
      </c>
      <c r="AC563" s="92" t="e">
        <f>#REF!-Y563</f>
        <v>#REF!</v>
      </c>
      <c r="AD563" s="261"/>
      <c r="AE563" s="99" t="s">
        <v>3</v>
      </c>
      <c r="AF563" s="8">
        <v>3</v>
      </c>
      <c r="AG563" s="100">
        <v>47344.44444444444</v>
      </c>
      <c r="AH563" s="100">
        <v>112.6273303863156</v>
      </c>
    </row>
    <row r="564" spans="1:34" ht="30" customHeight="1">
      <c r="A564" s="30" t="s">
        <v>177</v>
      </c>
      <c r="B564" s="60" t="s">
        <v>2</v>
      </c>
      <c r="C564" s="8">
        <v>16</v>
      </c>
      <c r="D564" s="9">
        <v>1735</v>
      </c>
      <c r="E564" s="9">
        <v>108.7</v>
      </c>
      <c r="F564" s="9">
        <v>718.8</v>
      </c>
      <c r="G564" s="9">
        <v>53.6</v>
      </c>
      <c r="H564" s="9">
        <v>324.6</v>
      </c>
      <c r="I564" s="9">
        <v>1626.6</v>
      </c>
      <c r="J564" s="9">
        <v>0</v>
      </c>
      <c r="K564" s="9">
        <v>0</v>
      </c>
      <c r="L564" s="9">
        <v>0</v>
      </c>
      <c r="M564" s="9">
        <v>503</v>
      </c>
      <c r="N564" s="9">
        <v>17.8</v>
      </c>
      <c r="O564" s="9">
        <v>0</v>
      </c>
      <c r="P564" s="9">
        <v>0</v>
      </c>
      <c r="Q564" s="9">
        <v>0</v>
      </c>
      <c r="R564" s="9">
        <v>322.7</v>
      </c>
      <c r="S564" s="9">
        <v>315.7</v>
      </c>
      <c r="T564" s="9">
        <v>0</v>
      </c>
      <c r="U564" s="9">
        <v>0</v>
      </c>
      <c r="V564" s="9">
        <v>0</v>
      </c>
      <c r="W564" s="9">
        <v>0</v>
      </c>
      <c r="X564" s="9">
        <v>0.9</v>
      </c>
      <c r="Y564" s="58">
        <v>5727.399999999999</v>
      </c>
      <c r="Z564" s="7">
        <v>29830.20833333333</v>
      </c>
      <c r="AC564" s="92" t="e">
        <f>#REF!-Y564</f>
        <v>#REF!</v>
      </c>
      <c r="AD564" s="261"/>
      <c r="AE564" s="99" t="s">
        <v>2</v>
      </c>
      <c r="AF564" s="8">
        <v>16</v>
      </c>
      <c r="AG564" s="100">
        <v>29830.20833333333</v>
      </c>
      <c r="AH564" s="100">
        <v>130.65706051873195</v>
      </c>
    </row>
    <row r="565" spans="1:34" ht="29.25" customHeight="1">
      <c r="A565" s="30" t="s">
        <v>177</v>
      </c>
      <c r="B565" s="60" t="s">
        <v>19</v>
      </c>
      <c r="C565" s="8">
        <v>0</v>
      </c>
      <c r="D565" s="9">
        <v>0</v>
      </c>
      <c r="E565" s="9">
        <v>0</v>
      </c>
      <c r="F565" s="9">
        <v>0</v>
      </c>
      <c r="G565" s="9">
        <v>0</v>
      </c>
      <c r="H565" s="9">
        <v>0</v>
      </c>
      <c r="I565" s="9">
        <v>0</v>
      </c>
      <c r="J565" s="9">
        <v>0</v>
      </c>
      <c r="K565" s="9">
        <v>0</v>
      </c>
      <c r="L565" s="9">
        <v>0</v>
      </c>
      <c r="M565" s="9">
        <v>0</v>
      </c>
      <c r="N565" s="9">
        <v>0</v>
      </c>
      <c r="O565" s="9">
        <v>0</v>
      </c>
      <c r="P565" s="9">
        <v>0</v>
      </c>
      <c r="Q565" s="9">
        <v>0</v>
      </c>
      <c r="R565" s="9">
        <v>0</v>
      </c>
      <c r="S565" s="9">
        <v>0</v>
      </c>
      <c r="T565" s="9">
        <v>0</v>
      </c>
      <c r="U565" s="9">
        <v>0</v>
      </c>
      <c r="V565" s="9">
        <v>0</v>
      </c>
      <c r="W565" s="9">
        <v>0</v>
      </c>
      <c r="X565" s="9">
        <v>0</v>
      </c>
      <c r="Y565" s="58">
        <v>0</v>
      </c>
      <c r="Z565" s="7">
        <v>0</v>
      </c>
      <c r="AC565" s="92" t="e">
        <f>#REF!-Y565</f>
        <v>#REF!</v>
      </c>
      <c r="AD565" s="261"/>
      <c r="AE565" s="99" t="s">
        <v>19</v>
      </c>
      <c r="AF565" s="8">
        <v>0</v>
      </c>
      <c r="AG565" s="100">
        <v>0</v>
      </c>
      <c r="AH565" s="100">
        <v>0</v>
      </c>
    </row>
    <row r="566" spans="1:34" ht="30">
      <c r="A566" s="30" t="s">
        <v>177</v>
      </c>
      <c r="B566" s="61" t="s">
        <v>42</v>
      </c>
      <c r="C566" s="8">
        <v>15</v>
      </c>
      <c r="D566" s="9">
        <v>984.6</v>
      </c>
      <c r="E566" s="9">
        <v>50.8</v>
      </c>
      <c r="F566" s="9">
        <v>402.9</v>
      </c>
      <c r="G566" s="9">
        <v>0</v>
      </c>
      <c r="H566" s="9">
        <v>184.6</v>
      </c>
      <c r="I566" s="9">
        <v>891.1</v>
      </c>
      <c r="J566" s="9">
        <v>0</v>
      </c>
      <c r="K566" s="9">
        <v>0</v>
      </c>
      <c r="L566" s="9">
        <v>0</v>
      </c>
      <c r="M566" s="9">
        <v>236.8</v>
      </c>
      <c r="N566" s="9">
        <v>26.3</v>
      </c>
      <c r="O566" s="9">
        <v>0</v>
      </c>
      <c r="P566" s="9">
        <v>0</v>
      </c>
      <c r="Q566" s="9">
        <v>0</v>
      </c>
      <c r="R566" s="9">
        <v>174.5</v>
      </c>
      <c r="S566" s="9">
        <v>177.7</v>
      </c>
      <c r="T566" s="9">
        <v>11.8</v>
      </c>
      <c r="U566" s="9">
        <v>0</v>
      </c>
      <c r="V566" s="9">
        <v>0</v>
      </c>
      <c r="W566" s="9">
        <v>0</v>
      </c>
      <c r="X566" s="9">
        <v>0</v>
      </c>
      <c r="Y566" s="58">
        <v>3141.1000000000004</v>
      </c>
      <c r="Z566" s="7">
        <v>17450.55555555556</v>
      </c>
      <c r="AC566" s="92" t="e">
        <f>#REF!-Y566</f>
        <v>#REF!</v>
      </c>
      <c r="AD566" s="261"/>
      <c r="AE566" s="101" t="s">
        <v>42</v>
      </c>
      <c r="AF566" s="8">
        <v>15</v>
      </c>
      <c r="AG566" s="100">
        <v>17450.55555555556</v>
      </c>
      <c r="AH566" s="100">
        <v>127.30042656916515</v>
      </c>
    </row>
    <row r="567" spans="1:34" ht="30" customHeight="1">
      <c r="A567" s="30" t="s">
        <v>177</v>
      </c>
      <c r="B567" s="60" t="s">
        <v>43</v>
      </c>
      <c r="C567" s="8">
        <v>22</v>
      </c>
      <c r="D567" s="9">
        <v>1218.2</v>
      </c>
      <c r="E567" s="9">
        <v>45.5</v>
      </c>
      <c r="F567" s="9">
        <v>247.7</v>
      </c>
      <c r="G567" s="9">
        <v>0</v>
      </c>
      <c r="H567" s="9">
        <v>167.8</v>
      </c>
      <c r="I567" s="9">
        <v>1103.2</v>
      </c>
      <c r="J567" s="9">
        <v>0</v>
      </c>
      <c r="K567" s="9">
        <v>0</v>
      </c>
      <c r="L567" s="9">
        <v>0</v>
      </c>
      <c r="M567" s="9">
        <v>225.4</v>
      </c>
      <c r="N567" s="9">
        <v>20.1</v>
      </c>
      <c r="O567" s="9">
        <v>0.3</v>
      </c>
      <c r="P567" s="9">
        <v>0</v>
      </c>
      <c r="Q567" s="9">
        <v>0</v>
      </c>
      <c r="R567" s="9">
        <v>175</v>
      </c>
      <c r="S567" s="9">
        <v>144.2</v>
      </c>
      <c r="T567" s="9">
        <v>31.9</v>
      </c>
      <c r="U567" s="9">
        <v>0</v>
      </c>
      <c r="V567" s="9">
        <v>0</v>
      </c>
      <c r="W567" s="9">
        <v>0</v>
      </c>
      <c r="X567" s="9">
        <v>0</v>
      </c>
      <c r="Y567" s="58">
        <v>3379.3</v>
      </c>
      <c r="Z567" s="7">
        <v>12800.37878787879</v>
      </c>
      <c r="AC567" s="92" t="e">
        <f>#REF!-Y567</f>
        <v>#REF!</v>
      </c>
      <c r="AD567" s="261"/>
      <c r="AE567" s="99" t="s">
        <v>43</v>
      </c>
      <c r="AF567" s="8">
        <v>22</v>
      </c>
      <c r="AG567" s="100">
        <v>12800.37878787879</v>
      </c>
      <c r="AH567" s="100">
        <v>116.1714004268593</v>
      </c>
    </row>
    <row r="568" spans="1:34" ht="22.5" customHeight="1">
      <c r="A568" s="30" t="s">
        <v>177</v>
      </c>
      <c r="B568" s="62" t="s">
        <v>8</v>
      </c>
      <c r="C568" s="8"/>
      <c r="D568" s="9"/>
      <c r="E568" s="9"/>
      <c r="F568" s="9"/>
      <c r="G568" s="9"/>
      <c r="H568" s="9"/>
      <c r="I568" s="9"/>
      <c r="J568" s="9"/>
      <c r="K568" s="9"/>
      <c r="L568" s="9"/>
      <c r="M568" s="9"/>
      <c r="N568" s="9"/>
      <c r="O568" s="9"/>
      <c r="P568" s="9"/>
      <c r="Q568" s="9"/>
      <c r="R568" s="9"/>
      <c r="S568" s="9"/>
      <c r="T568" s="9"/>
      <c r="U568" s="9"/>
      <c r="V568" s="9"/>
      <c r="W568" s="9"/>
      <c r="X568" s="9"/>
      <c r="Y568" s="58">
        <v>0</v>
      </c>
      <c r="Z568" s="7">
        <v>0</v>
      </c>
      <c r="AC568" s="92" t="e">
        <f>#REF!-Y568</f>
        <v>#REF!</v>
      </c>
      <c r="AD568" s="261"/>
      <c r="AE568" s="102" t="s">
        <v>8</v>
      </c>
      <c r="AF568" s="8"/>
      <c r="AG568" s="100">
        <v>0</v>
      </c>
      <c r="AH568" s="100">
        <v>0</v>
      </c>
    </row>
    <row r="569" spans="1:34" ht="20.25" customHeight="1">
      <c r="A569" s="30" t="s">
        <v>177</v>
      </c>
      <c r="B569" s="63" t="s">
        <v>9</v>
      </c>
      <c r="C569" s="8">
        <v>13</v>
      </c>
      <c r="D569" s="9">
        <v>704.8</v>
      </c>
      <c r="E569" s="9">
        <v>24.4</v>
      </c>
      <c r="F569" s="9">
        <v>111.8</v>
      </c>
      <c r="G569" s="9">
        <v>0</v>
      </c>
      <c r="H569" s="9">
        <v>83.7</v>
      </c>
      <c r="I569" s="9">
        <v>659.1</v>
      </c>
      <c r="J569" s="9">
        <v>0</v>
      </c>
      <c r="K569" s="9">
        <v>0</v>
      </c>
      <c r="L569" s="9">
        <v>0</v>
      </c>
      <c r="M569" s="9">
        <v>117.2</v>
      </c>
      <c r="N569" s="9">
        <v>6.4</v>
      </c>
      <c r="O569" s="9">
        <v>0.2</v>
      </c>
      <c r="P569" s="9">
        <v>0</v>
      </c>
      <c r="Q569" s="9">
        <v>0</v>
      </c>
      <c r="R569" s="9">
        <v>104.8</v>
      </c>
      <c r="S569" s="9">
        <v>70.6</v>
      </c>
      <c r="T569" s="9">
        <v>20.3</v>
      </c>
      <c r="U569" s="9">
        <v>0</v>
      </c>
      <c r="V569" s="9">
        <v>0</v>
      </c>
      <c r="W569" s="9">
        <v>0</v>
      </c>
      <c r="X569" s="9">
        <v>0</v>
      </c>
      <c r="Y569" s="58">
        <v>1903.3</v>
      </c>
      <c r="Z569" s="7">
        <v>12200.641025641025</v>
      </c>
      <c r="AC569" s="92" t="e">
        <f>#REF!-Y569</f>
        <v>#REF!</v>
      </c>
      <c r="AD569" s="261"/>
      <c r="AE569" s="103" t="s">
        <v>9</v>
      </c>
      <c r="AF569" s="8">
        <v>13</v>
      </c>
      <c r="AG569" s="100">
        <v>12200.641025641025</v>
      </c>
      <c r="AH569" s="100">
        <v>115.40862656072646</v>
      </c>
    </row>
    <row r="570" spans="1:34" ht="30" customHeight="1">
      <c r="A570" s="30" t="s">
        <v>177</v>
      </c>
      <c r="B570" s="64" t="s">
        <v>44</v>
      </c>
      <c r="C570" s="8">
        <v>2</v>
      </c>
      <c r="D570" s="9">
        <v>87.3</v>
      </c>
      <c r="E570" s="9">
        <v>3.2</v>
      </c>
      <c r="F570" s="9">
        <v>23.3</v>
      </c>
      <c r="G570" s="9">
        <v>0</v>
      </c>
      <c r="H570" s="9">
        <v>11.1</v>
      </c>
      <c r="I570" s="9">
        <v>59.5</v>
      </c>
      <c r="J570" s="9">
        <v>0</v>
      </c>
      <c r="K570" s="9">
        <v>0</v>
      </c>
      <c r="L570" s="9">
        <v>0</v>
      </c>
      <c r="M570" s="9">
        <v>4.8</v>
      </c>
      <c r="N570" s="9">
        <v>0</v>
      </c>
      <c r="O570" s="9">
        <v>0.7</v>
      </c>
      <c r="P570" s="9">
        <v>0</v>
      </c>
      <c r="Q570" s="9">
        <v>0</v>
      </c>
      <c r="R570" s="9">
        <v>8.7</v>
      </c>
      <c r="S570" s="9">
        <v>9.1</v>
      </c>
      <c r="T570" s="9">
        <v>5.1</v>
      </c>
      <c r="U570" s="9">
        <v>0</v>
      </c>
      <c r="V570" s="9">
        <v>0</v>
      </c>
      <c r="W570" s="9">
        <v>0</v>
      </c>
      <c r="X570" s="9">
        <v>0</v>
      </c>
      <c r="Y570" s="58">
        <v>212.79999999999995</v>
      </c>
      <c r="Z570" s="7">
        <v>8866.666666666666</v>
      </c>
      <c r="AC570" s="92" t="e">
        <f>#REF!-Y570</f>
        <v>#REF!</v>
      </c>
      <c r="AD570" s="261"/>
      <c r="AE570" s="104" t="s">
        <v>44</v>
      </c>
      <c r="AF570" s="8">
        <v>2</v>
      </c>
      <c r="AG570" s="100">
        <v>8866.666666666666</v>
      </c>
      <c r="AH570" s="100">
        <v>91.29438717067582</v>
      </c>
    </row>
    <row r="571" spans="1:34" ht="20.25" customHeight="1">
      <c r="A571" s="30" t="s">
        <v>177</v>
      </c>
      <c r="B571" s="62" t="s">
        <v>8</v>
      </c>
      <c r="C571" s="8"/>
      <c r="D571" s="9"/>
      <c r="E571" s="9"/>
      <c r="F571" s="9"/>
      <c r="G571" s="9"/>
      <c r="H571" s="9"/>
      <c r="I571" s="9"/>
      <c r="J571" s="9"/>
      <c r="K571" s="9"/>
      <c r="L571" s="9"/>
      <c r="M571" s="9"/>
      <c r="N571" s="9"/>
      <c r="O571" s="9"/>
      <c r="P571" s="9"/>
      <c r="Q571" s="9"/>
      <c r="R571" s="9"/>
      <c r="S571" s="9"/>
      <c r="T571" s="9"/>
      <c r="U571" s="9"/>
      <c r="V571" s="9"/>
      <c r="W571" s="9"/>
      <c r="X571" s="9"/>
      <c r="Y571" s="58">
        <v>0</v>
      </c>
      <c r="Z571" s="7">
        <v>0</v>
      </c>
      <c r="AC571" s="92" t="e">
        <f>#REF!-Y571</f>
        <v>#REF!</v>
      </c>
      <c r="AD571" s="261"/>
      <c r="AE571" s="102" t="s">
        <v>8</v>
      </c>
      <c r="AF571" s="8"/>
      <c r="AG571" s="100">
        <v>0</v>
      </c>
      <c r="AH571" s="100">
        <v>0</v>
      </c>
    </row>
    <row r="572" spans="1:34" ht="21" customHeight="1">
      <c r="A572" s="30" t="s">
        <v>177</v>
      </c>
      <c r="B572" s="63" t="s">
        <v>10</v>
      </c>
      <c r="C572" s="8">
        <v>1</v>
      </c>
      <c r="D572" s="9">
        <v>62.4</v>
      </c>
      <c r="E572" s="9">
        <v>2.3</v>
      </c>
      <c r="F572" s="9">
        <v>22.6</v>
      </c>
      <c r="G572" s="9">
        <v>0</v>
      </c>
      <c r="H572" s="9">
        <v>11.1</v>
      </c>
      <c r="I572" s="9">
        <v>55.3</v>
      </c>
      <c r="J572" s="9">
        <v>0</v>
      </c>
      <c r="K572" s="9">
        <v>0</v>
      </c>
      <c r="L572" s="9">
        <v>0</v>
      </c>
      <c r="M572" s="9">
        <v>4.8</v>
      </c>
      <c r="N572" s="9">
        <v>0</v>
      </c>
      <c r="O572" s="9">
        <v>0</v>
      </c>
      <c r="P572" s="9">
        <v>0</v>
      </c>
      <c r="Q572" s="9">
        <v>0</v>
      </c>
      <c r="R572" s="9">
        <v>8.7</v>
      </c>
      <c r="S572" s="9">
        <v>9.1</v>
      </c>
      <c r="T572" s="9">
        <v>0</v>
      </c>
      <c r="U572" s="9">
        <v>0</v>
      </c>
      <c r="V572" s="9">
        <v>0</v>
      </c>
      <c r="W572" s="9">
        <v>0</v>
      </c>
      <c r="X572" s="9">
        <v>0</v>
      </c>
      <c r="Y572" s="58">
        <v>176.29999999999998</v>
      </c>
      <c r="Z572" s="7">
        <v>14691.666666666664</v>
      </c>
      <c r="AC572" s="92" t="e">
        <f>#REF!-Y572</f>
        <v>#REF!</v>
      </c>
      <c r="AD572" s="261"/>
      <c r="AE572" s="103" t="s">
        <v>10</v>
      </c>
      <c r="AF572" s="8">
        <v>1</v>
      </c>
      <c r="AG572" s="100">
        <v>14691.666666666664</v>
      </c>
      <c r="AH572" s="100">
        <v>120.99358974358971</v>
      </c>
    </row>
    <row r="573" spans="1:34" ht="30">
      <c r="A573" s="30" t="s">
        <v>177</v>
      </c>
      <c r="B573" s="65" t="s">
        <v>11</v>
      </c>
      <c r="C573" s="8">
        <v>25</v>
      </c>
      <c r="D573" s="9">
        <v>1566.4</v>
      </c>
      <c r="E573" s="9">
        <v>0</v>
      </c>
      <c r="F573" s="9">
        <v>220.6</v>
      </c>
      <c r="G573" s="9">
        <v>0</v>
      </c>
      <c r="H573" s="9">
        <v>1071.1</v>
      </c>
      <c r="I573" s="9">
        <v>493.1</v>
      </c>
      <c r="J573" s="9">
        <v>0</v>
      </c>
      <c r="K573" s="9">
        <v>0</v>
      </c>
      <c r="L573" s="9">
        <v>0</v>
      </c>
      <c r="M573" s="9">
        <v>216.2</v>
      </c>
      <c r="N573" s="9">
        <v>25.2</v>
      </c>
      <c r="O573" s="9">
        <v>0</v>
      </c>
      <c r="P573" s="9">
        <v>0</v>
      </c>
      <c r="Q573" s="9">
        <v>0</v>
      </c>
      <c r="R573" s="9">
        <v>201.9</v>
      </c>
      <c r="S573" s="9">
        <v>193.1</v>
      </c>
      <c r="T573" s="9">
        <v>11.1</v>
      </c>
      <c r="U573" s="9">
        <v>0</v>
      </c>
      <c r="V573" s="9">
        <v>0</v>
      </c>
      <c r="W573" s="9">
        <v>7.1</v>
      </c>
      <c r="X573" s="9">
        <v>3.1</v>
      </c>
      <c r="Y573" s="58">
        <v>4008.899999999999</v>
      </c>
      <c r="Z573" s="7">
        <v>13362.999999999998</v>
      </c>
      <c r="AC573" s="92" t="e">
        <f>#REF!-Y573</f>
        <v>#REF!</v>
      </c>
      <c r="AD573" s="261"/>
      <c r="AE573" s="10" t="s">
        <v>11</v>
      </c>
      <c r="AF573" s="8">
        <v>25</v>
      </c>
      <c r="AG573" s="100">
        <v>13362.999999999998</v>
      </c>
      <c r="AH573" s="100">
        <v>112.18718079673134</v>
      </c>
    </row>
    <row r="574" spans="1:34" ht="21" customHeight="1">
      <c r="A574" s="30" t="s">
        <v>177</v>
      </c>
      <c r="B574" s="65" t="s">
        <v>13</v>
      </c>
      <c r="C574" s="8">
        <v>32</v>
      </c>
      <c r="D574" s="9">
        <v>4928</v>
      </c>
      <c r="E574" s="9">
        <v>0</v>
      </c>
      <c r="F574" s="9">
        <v>940.8</v>
      </c>
      <c r="G574" s="9">
        <v>0</v>
      </c>
      <c r="H574" s="9">
        <v>1701</v>
      </c>
      <c r="I574" s="9">
        <v>1354.1</v>
      </c>
      <c r="J574" s="9">
        <v>0</v>
      </c>
      <c r="K574" s="9">
        <v>0</v>
      </c>
      <c r="L574" s="9">
        <v>0</v>
      </c>
      <c r="M574" s="9">
        <v>607.7</v>
      </c>
      <c r="N574" s="9">
        <v>14.9</v>
      </c>
      <c r="O574" s="9">
        <v>0</v>
      </c>
      <c r="P574" s="9">
        <v>0</v>
      </c>
      <c r="Q574" s="9">
        <v>0</v>
      </c>
      <c r="R574" s="9">
        <v>629.1</v>
      </c>
      <c r="S574" s="9">
        <v>585.5</v>
      </c>
      <c r="T574" s="9">
        <v>138.9</v>
      </c>
      <c r="U574" s="9">
        <v>0</v>
      </c>
      <c r="V574" s="9">
        <v>0</v>
      </c>
      <c r="W574" s="9">
        <v>0</v>
      </c>
      <c r="X574" s="9">
        <v>41.2</v>
      </c>
      <c r="Y574" s="58">
        <v>10941.2</v>
      </c>
      <c r="Z574" s="7">
        <v>28492.708333333336</v>
      </c>
      <c r="AC574" s="92" t="e">
        <f>#REF!-Y574</f>
        <v>#REF!</v>
      </c>
      <c r="AD574" s="261"/>
      <c r="AE574" s="10" t="s">
        <v>13</v>
      </c>
      <c r="AF574" s="8">
        <v>32</v>
      </c>
      <c r="AG574" s="100">
        <v>28492.708333333336</v>
      </c>
      <c r="AH574" s="100">
        <v>73.87581168831169</v>
      </c>
    </row>
    <row r="575" spans="1:34" ht="21" customHeight="1">
      <c r="A575" s="30" t="s">
        <v>177</v>
      </c>
      <c r="B575" s="62" t="s">
        <v>8</v>
      </c>
      <c r="C575" s="8"/>
      <c r="D575" s="9"/>
      <c r="E575" s="9"/>
      <c r="F575" s="9"/>
      <c r="G575" s="9"/>
      <c r="H575" s="9"/>
      <c r="I575" s="9"/>
      <c r="J575" s="9"/>
      <c r="K575" s="9"/>
      <c r="L575" s="9"/>
      <c r="M575" s="9"/>
      <c r="N575" s="9"/>
      <c r="O575" s="9"/>
      <c r="P575" s="9"/>
      <c r="Q575" s="9"/>
      <c r="R575" s="9"/>
      <c r="S575" s="9"/>
      <c r="T575" s="9"/>
      <c r="U575" s="9"/>
      <c r="V575" s="9"/>
      <c r="W575" s="9"/>
      <c r="X575" s="9"/>
      <c r="Y575" s="58">
        <v>0</v>
      </c>
      <c r="Z575" s="7">
        <v>0</v>
      </c>
      <c r="AC575" s="92" t="e">
        <f>#REF!-Y575</f>
        <v>#REF!</v>
      </c>
      <c r="AD575" s="261"/>
      <c r="AE575" s="102" t="s">
        <v>8</v>
      </c>
      <c r="AF575" s="8"/>
      <c r="AG575" s="100">
        <v>0</v>
      </c>
      <c r="AH575" s="100">
        <v>0</v>
      </c>
    </row>
    <row r="576" spans="1:34" ht="21" customHeight="1">
      <c r="A576" s="30" t="s">
        <v>177</v>
      </c>
      <c r="B576" s="63" t="s">
        <v>12</v>
      </c>
      <c r="C576" s="8">
        <v>31</v>
      </c>
      <c r="D576" s="9">
        <v>4915.9</v>
      </c>
      <c r="E576" s="9">
        <v>0</v>
      </c>
      <c r="F576" s="9">
        <v>940.8</v>
      </c>
      <c r="G576" s="9">
        <v>0</v>
      </c>
      <c r="H576" s="9">
        <v>1701</v>
      </c>
      <c r="I576" s="9">
        <v>1352.1</v>
      </c>
      <c r="J576" s="9">
        <v>0</v>
      </c>
      <c r="K576" s="9">
        <v>0</v>
      </c>
      <c r="L576" s="9">
        <v>0</v>
      </c>
      <c r="M576" s="9">
        <v>607.7</v>
      </c>
      <c r="N576" s="9">
        <v>13.8</v>
      </c>
      <c r="O576" s="9">
        <v>0</v>
      </c>
      <c r="P576" s="9">
        <v>0</v>
      </c>
      <c r="Q576" s="9">
        <v>0</v>
      </c>
      <c r="R576" s="9">
        <v>629.1</v>
      </c>
      <c r="S576" s="9">
        <v>585.5</v>
      </c>
      <c r="T576" s="9">
        <v>137.6</v>
      </c>
      <c r="U576" s="9">
        <v>0</v>
      </c>
      <c r="V576" s="9">
        <v>0</v>
      </c>
      <c r="W576" s="9">
        <v>0</v>
      </c>
      <c r="X576" s="9">
        <v>41.2</v>
      </c>
      <c r="Y576" s="58">
        <v>10924.7</v>
      </c>
      <c r="Z576" s="7">
        <v>29367.473118279573</v>
      </c>
      <c r="AC576" s="92" t="e">
        <f>#REF!-Y576</f>
        <v>#REF!</v>
      </c>
      <c r="AD576" s="261"/>
      <c r="AE576" s="103" t="s">
        <v>12</v>
      </c>
      <c r="AF576" s="8">
        <v>31</v>
      </c>
      <c r="AG576" s="100">
        <v>29367.473118279573</v>
      </c>
      <c r="AH576" s="100">
        <v>74.01696535730996</v>
      </c>
    </row>
    <row r="577" spans="1:34" ht="31.5" customHeight="1" thickBot="1">
      <c r="A577" s="30" t="s">
        <v>177</v>
      </c>
      <c r="B577" s="64" t="s">
        <v>41</v>
      </c>
      <c r="C577" s="8">
        <v>8</v>
      </c>
      <c r="D577" s="9">
        <v>292.3</v>
      </c>
      <c r="E577" s="9">
        <v>0</v>
      </c>
      <c r="F577" s="9">
        <v>0</v>
      </c>
      <c r="G577" s="9">
        <v>0</v>
      </c>
      <c r="H577" s="9">
        <v>213.1</v>
      </c>
      <c r="I577" s="9">
        <v>0</v>
      </c>
      <c r="J577" s="9">
        <v>0</v>
      </c>
      <c r="K577" s="9">
        <v>0</v>
      </c>
      <c r="L577" s="9">
        <v>0</v>
      </c>
      <c r="M577" s="9">
        <v>48.5</v>
      </c>
      <c r="N577" s="9">
        <v>7</v>
      </c>
      <c r="O577" s="9">
        <v>152.1</v>
      </c>
      <c r="P577" s="9">
        <v>29.2</v>
      </c>
      <c r="Q577" s="9">
        <v>0</v>
      </c>
      <c r="R577" s="9">
        <v>55.7</v>
      </c>
      <c r="S577" s="9">
        <v>59.4</v>
      </c>
      <c r="T577" s="9">
        <v>3.6</v>
      </c>
      <c r="U577" s="9">
        <v>0</v>
      </c>
      <c r="V577" s="9">
        <v>0</v>
      </c>
      <c r="W577" s="9">
        <v>0</v>
      </c>
      <c r="X577" s="9">
        <v>0</v>
      </c>
      <c r="Y577" s="58">
        <v>860.9000000000001</v>
      </c>
      <c r="Z577" s="7">
        <v>8967.708333333334</v>
      </c>
      <c r="AC577" s="92" t="e">
        <f>#REF!-Y577</f>
        <v>#REF!</v>
      </c>
      <c r="AD577" s="263"/>
      <c r="AE577" s="246" t="s">
        <v>41</v>
      </c>
      <c r="AF577" s="50">
        <v>8</v>
      </c>
      <c r="AG577" s="248">
        <v>8967.708333333334</v>
      </c>
      <c r="AH577" s="248">
        <v>93.22613752993499</v>
      </c>
    </row>
    <row r="578" spans="1:34" ht="38.25" thickBot="1">
      <c r="A578" s="30" t="s">
        <v>178</v>
      </c>
      <c r="B578" s="17" t="s">
        <v>7</v>
      </c>
      <c r="C578" s="84">
        <v>138</v>
      </c>
      <c r="D578" s="85">
        <v>14452.800000000001</v>
      </c>
      <c r="E578" s="85">
        <v>324.50000000000006</v>
      </c>
      <c r="F578" s="85">
        <v>3086.2</v>
      </c>
      <c r="G578" s="85">
        <v>99.30000000000001</v>
      </c>
      <c r="H578" s="85">
        <v>1073.1</v>
      </c>
      <c r="I578" s="85">
        <v>7994.5</v>
      </c>
      <c r="J578" s="85">
        <v>0</v>
      </c>
      <c r="K578" s="85">
        <v>0</v>
      </c>
      <c r="L578" s="85">
        <v>87.2</v>
      </c>
      <c r="M578" s="85">
        <v>1708.7</v>
      </c>
      <c r="N578" s="85">
        <v>58.300000000000004</v>
      </c>
      <c r="O578" s="85">
        <v>264.1</v>
      </c>
      <c r="P578" s="85">
        <v>24.5</v>
      </c>
      <c r="Q578" s="85">
        <v>0</v>
      </c>
      <c r="R578" s="85">
        <v>1963.3</v>
      </c>
      <c r="S578" s="85">
        <v>1939.9</v>
      </c>
      <c r="T578" s="85">
        <v>439.59999999999997</v>
      </c>
      <c r="U578" s="85">
        <v>0</v>
      </c>
      <c r="V578" s="85">
        <v>0</v>
      </c>
      <c r="W578" s="85">
        <v>6.199999999999999</v>
      </c>
      <c r="X578" s="87">
        <v>49.4</v>
      </c>
      <c r="Y578" s="88">
        <v>33571.6</v>
      </c>
      <c r="Z578" s="90">
        <v>20272.705314009658</v>
      </c>
      <c r="AC578" s="92" t="e">
        <f>#REF!-Y578</f>
        <v>#REF!</v>
      </c>
      <c r="AD578" s="236" t="s">
        <v>178</v>
      </c>
      <c r="AE578" s="237" t="s">
        <v>7</v>
      </c>
      <c r="AF578" s="112">
        <v>138</v>
      </c>
      <c r="AG578" s="238">
        <v>20272.705314009658</v>
      </c>
      <c r="AH578" s="238">
        <v>76.16171260932137</v>
      </c>
    </row>
    <row r="579" spans="1:34" ht="24" customHeight="1">
      <c r="A579" s="30" t="s">
        <v>178</v>
      </c>
      <c r="B579" s="57" t="s">
        <v>14</v>
      </c>
      <c r="C579" s="79"/>
      <c r="D579" s="80"/>
      <c r="E579" s="80"/>
      <c r="F579" s="80"/>
      <c r="G579" s="80"/>
      <c r="H579" s="80"/>
      <c r="I579" s="80"/>
      <c r="J579" s="80"/>
      <c r="K579" s="80"/>
      <c r="L579" s="80"/>
      <c r="M579" s="80"/>
      <c r="N579" s="80"/>
      <c r="O579" s="80"/>
      <c r="P579" s="80"/>
      <c r="Q579" s="80"/>
      <c r="R579" s="80"/>
      <c r="S579" s="80"/>
      <c r="T579" s="80"/>
      <c r="U579" s="80"/>
      <c r="V579" s="80"/>
      <c r="W579" s="80"/>
      <c r="X579" s="81"/>
      <c r="Y579" s="82"/>
      <c r="Z579" s="83">
        <v>0</v>
      </c>
      <c r="AC579" s="92" t="e">
        <f>#REF!-Y579</f>
        <v>#REF!</v>
      </c>
      <c r="AD579" s="262"/>
      <c r="AE579" s="245" t="s">
        <v>14</v>
      </c>
      <c r="AF579" s="118"/>
      <c r="AG579" s="249"/>
      <c r="AH579" s="250">
        <v>0</v>
      </c>
    </row>
    <row r="580" spans="1:34" ht="27.75" customHeight="1">
      <c r="A580" s="30" t="s">
        <v>178</v>
      </c>
      <c r="B580" s="60" t="s">
        <v>3</v>
      </c>
      <c r="C580" s="74">
        <v>3</v>
      </c>
      <c r="D580" s="106">
        <v>549.7</v>
      </c>
      <c r="E580" s="106">
        <v>20.4</v>
      </c>
      <c r="F580" s="106">
        <v>258.2</v>
      </c>
      <c r="G580" s="106">
        <v>0</v>
      </c>
      <c r="H580" s="106">
        <v>68.7</v>
      </c>
      <c r="I580" s="106">
        <v>429.3</v>
      </c>
      <c r="J580" s="106">
        <v>0</v>
      </c>
      <c r="K580" s="106">
        <v>0</v>
      </c>
      <c r="L580" s="106">
        <v>0</v>
      </c>
      <c r="M580" s="106">
        <v>135.4</v>
      </c>
      <c r="N580" s="106">
        <v>0</v>
      </c>
      <c r="O580" s="106">
        <v>0</v>
      </c>
      <c r="P580" s="106">
        <v>0</v>
      </c>
      <c r="Q580" s="106">
        <v>0</v>
      </c>
      <c r="R580" s="106">
        <v>81</v>
      </c>
      <c r="S580" s="106">
        <v>98.6</v>
      </c>
      <c r="T580" s="106">
        <v>52.6</v>
      </c>
      <c r="U580" s="106">
        <v>0</v>
      </c>
      <c r="V580" s="106">
        <v>0</v>
      </c>
      <c r="W580" s="106">
        <v>0</v>
      </c>
      <c r="X580" s="107">
        <v>0</v>
      </c>
      <c r="Y580" s="75">
        <v>1693.8999999999999</v>
      </c>
      <c r="Z580" s="78">
        <v>47052.777777777774</v>
      </c>
      <c r="AC580" s="92" t="e">
        <f>#REF!-Y580</f>
        <v>#REF!</v>
      </c>
      <c r="AD580" s="261"/>
      <c r="AE580" s="99" t="s">
        <v>3</v>
      </c>
      <c r="AF580" s="8">
        <v>3</v>
      </c>
      <c r="AG580" s="100">
        <v>47052.777777777774</v>
      </c>
      <c r="AH580" s="100">
        <v>108.53192650536656</v>
      </c>
    </row>
    <row r="581" spans="1:34" ht="28.5" customHeight="1">
      <c r="A581" s="30" t="s">
        <v>178</v>
      </c>
      <c r="B581" s="60" t="s">
        <v>2</v>
      </c>
      <c r="C581" s="74">
        <v>13</v>
      </c>
      <c r="D581" s="106">
        <v>1570.9</v>
      </c>
      <c r="E581" s="106">
        <v>80.4</v>
      </c>
      <c r="F581" s="106">
        <v>531.1</v>
      </c>
      <c r="G581" s="106">
        <v>26.8</v>
      </c>
      <c r="H581" s="106">
        <v>164.6</v>
      </c>
      <c r="I581" s="106">
        <v>1586.4</v>
      </c>
      <c r="J581" s="106">
        <v>0</v>
      </c>
      <c r="K581" s="106">
        <v>0</v>
      </c>
      <c r="L581" s="106">
        <v>0</v>
      </c>
      <c r="M581" s="123">
        <v>252.3</v>
      </c>
      <c r="N581" s="106">
        <v>12.9</v>
      </c>
      <c r="O581" s="106">
        <v>0</v>
      </c>
      <c r="P581" s="106">
        <v>0</v>
      </c>
      <c r="Q581" s="106">
        <v>0</v>
      </c>
      <c r="R581" s="106">
        <v>289.1</v>
      </c>
      <c r="S581" s="106">
        <v>268.1</v>
      </c>
      <c r="T581" s="106">
        <v>158.4</v>
      </c>
      <c r="U581" s="106">
        <v>0</v>
      </c>
      <c r="V581" s="106">
        <v>0</v>
      </c>
      <c r="W581" s="106">
        <v>2.8</v>
      </c>
      <c r="X581" s="107">
        <v>2.3</v>
      </c>
      <c r="Y581" s="75">
        <v>4946.1</v>
      </c>
      <c r="Z581" s="78">
        <v>31705.769230769234</v>
      </c>
      <c r="AC581" s="92" t="e">
        <f>#REF!-Y581</f>
        <v>#REF!</v>
      </c>
      <c r="AD581" s="261"/>
      <c r="AE581" s="99" t="s">
        <v>2</v>
      </c>
      <c r="AF581" s="8">
        <v>13</v>
      </c>
      <c r="AG581" s="100">
        <v>31705.769230769234</v>
      </c>
      <c r="AH581" s="100">
        <v>128.53141511235594</v>
      </c>
    </row>
    <row r="582" spans="1:34" ht="29.25" customHeight="1">
      <c r="A582" s="30" t="s">
        <v>178</v>
      </c>
      <c r="B582" s="60" t="s">
        <v>19</v>
      </c>
      <c r="C582" s="74">
        <v>4</v>
      </c>
      <c r="D582" s="106">
        <v>435.9</v>
      </c>
      <c r="E582" s="106">
        <v>31.1</v>
      </c>
      <c r="F582" s="106">
        <v>132.2</v>
      </c>
      <c r="G582" s="106">
        <v>0</v>
      </c>
      <c r="H582" s="106">
        <v>40.5</v>
      </c>
      <c r="I582" s="106">
        <v>541.3</v>
      </c>
      <c r="J582" s="106">
        <v>0</v>
      </c>
      <c r="K582" s="106">
        <v>0</v>
      </c>
      <c r="L582" s="106">
        <v>25.3</v>
      </c>
      <c r="M582" s="106">
        <v>60.3</v>
      </c>
      <c r="N582" s="106">
        <v>7.3</v>
      </c>
      <c r="O582" s="106">
        <v>0</v>
      </c>
      <c r="P582" s="106">
        <v>0</v>
      </c>
      <c r="Q582" s="106">
        <v>0</v>
      </c>
      <c r="R582" s="106">
        <v>72</v>
      </c>
      <c r="S582" s="106">
        <v>90.7</v>
      </c>
      <c r="T582" s="106">
        <v>0</v>
      </c>
      <c r="U582" s="106">
        <v>0</v>
      </c>
      <c r="V582" s="106">
        <v>0</v>
      </c>
      <c r="W582" s="106">
        <v>0</v>
      </c>
      <c r="X582" s="107">
        <v>0</v>
      </c>
      <c r="Y582" s="75">
        <v>1436.6</v>
      </c>
      <c r="Z582" s="78">
        <v>29929.166666666664</v>
      </c>
      <c r="AC582" s="92" t="e">
        <f>#REF!-Y582</f>
        <v>#REF!</v>
      </c>
      <c r="AD582" s="261"/>
      <c r="AE582" s="99" t="s">
        <v>19</v>
      </c>
      <c r="AF582" s="8">
        <v>4</v>
      </c>
      <c r="AG582" s="100">
        <v>29929.166666666664</v>
      </c>
      <c r="AH582" s="100">
        <v>154.2785042440927</v>
      </c>
    </row>
    <row r="583" spans="1:34" ht="30">
      <c r="A583" s="30" t="s">
        <v>178</v>
      </c>
      <c r="B583" s="61" t="s">
        <v>42</v>
      </c>
      <c r="C583" s="74">
        <v>23</v>
      </c>
      <c r="D583" s="106">
        <v>1716.7</v>
      </c>
      <c r="E583" s="106">
        <v>76.9</v>
      </c>
      <c r="F583" s="106">
        <v>335</v>
      </c>
      <c r="G583" s="106">
        <v>41.1</v>
      </c>
      <c r="H583" s="106">
        <v>138.2</v>
      </c>
      <c r="I583" s="106">
        <v>1259.7</v>
      </c>
      <c r="J583" s="106">
        <v>0</v>
      </c>
      <c r="K583" s="106">
        <v>0</v>
      </c>
      <c r="L583" s="106">
        <v>53</v>
      </c>
      <c r="M583" s="106">
        <v>200.4</v>
      </c>
      <c r="N583" s="106">
        <v>5.3</v>
      </c>
      <c r="O583" s="106">
        <v>0</v>
      </c>
      <c r="P583" s="106">
        <v>0</v>
      </c>
      <c r="Q583" s="106">
        <v>0</v>
      </c>
      <c r="R583" s="106">
        <v>261.3</v>
      </c>
      <c r="S583" s="106">
        <v>255.8</v>
      </c>
      <c r="T583" s="106">
        <v>97.8</v>
      </c>
      <c r="U583" s="106">
        <v>0</v>
      </c>
      <c r="V583" s="106">
        <v>0</v>
      </c>
      <c r="W583" s="106">
        <v>0</v>
      </c>
      <c r="X583" s="107">
        <v>0.4</v>
      </c>
      <c r="Y583" s="75">
        <v>4441.6</v>
      </c>
      <c r="Z583" s="78">
        <v>16092.753623188408</v>
      </c>
      <c r="AC583" s="92" t="e">
        <f>#REF!-Y583</f>
        <v>#REF!</v>
      </c>
      <c r="AD583" s="261"/>
      <c r="AE583" s="101" t="s">
        <v>42</v>
      </c>
      <c r="AF583" s="8">
        <v>23</v>
      </c>
      <c r="AG583" s="100">
        <v>16092.753623188408</v>
      </c>
      <c r="AH583" s="100">
        <v>96.3301683462457</v>
      </c>
    </row>
    <row r="584" spans="1:34" ht="28.5" customHeight="1">
      <c r="A584" s="30" t="s">
        <v>178</v>
      </c>
      <c r="B584" s="60" t="s">
        <v>43</v>
      </c>
      <c r="C584" s="74">
        <v>35</v>
      </c>
      <c r="D584" s="106">
        <v>2418.8</v>
      </c>
      <c r="E584" s="106">
        <v>110.9</v>
      </c>
      <c r="F584" s="106">
        <v>446.8</v>
      </c>
      <c r="G584" s="106">
        <v>5.5</v>
      </c>
      <c r="H584" s="106">
        <v>246.1</v>
      </c>
      <c r="I584" s="106">
        <v>1536.3</v>
      </c>
      <c r="J584" s="106">
        <v>0</v>
      </c>
      <c r="K584" s="106">
        <v>0</v>
      </c>
      <c r="L584" s="106">
        <v>4.4</v>
      </c>
      <c r="M584" s="106">
        <v>296.4</v>
      </c>
      <c r="N584" s="106">
        <v>6.7</v>
      </c>
      <c r="O584" s="106">
        <v>0.9</v>
      </c>
      <c r="P584" s="106">
        <v>0</v>
      </c>
      <c r="Q584" s="106">
        <v>0</v>
      </c>
      <c r="R584" s="106">
        <v>288.8</v>
      </c>
      <c r="S584" s="106">
        <v>339.1</v>
      </c>
      <c r="T584" s="106">
        <v>64.7</v>
      </c>
      <c r="U584" s="106">
        <v>0</v>
      </c>
      <c r="V584" s="106">
        <v>0</v>
      </c>
      <c r="W584" s="106">
        <v>0</v>
      </c>
      <c r="X584" s="107">
        <v>1.9</v>
      </c>
      <c r="Y584" s="124">
        <v>5767.299999999999</v>
      </c>
      <c r="Z584" s="78">
        <v>13731.666666666664</v>
      </c>
      <c r="AC584" s="92" t="e">
        <f>#REF!-Y584</f>
        <v>#REF!</v>
      </c>
      <c r="AD584" s="261"/>
      <c r="AE584" s="99" t="s">
        <v>43</v>
      </c>
      <c r="AF584" s="8">
        <v>35</v>
      </c>
      <c r="AG584" s="100">
        <v>13731.666666666664</v>
      </c>
      <c r="AH584" s="100">
        <v>87.70878121382502</v>
      </c>
    </row>
    <row r="585" spans="1:34" ht="21" customHeight="1">
      <c r="A585" s="30" t="s">
        <v>178</v>
      </c>
      <c r="B585" s="62" t="s">
        <v>8</v>
      </c>
      <c r="C585" s="74"/>
      <c r="D585" s="125"/>
      <c r="E585" s="125"/>
      <c r="F585" s="125"/>
      <c r="G585" s="125"/>
      <c r="H585" s="125"/>
      <c r="I585" s="125"/>
      <c r="J585" s="125"/>
      <c r="K585" s="125"/>
      <c r="L585" s="125"/>
      <c r="M585" s="125"/>
      <c r="N585" s="125"/>
      <c r="O585" s="125"/>
      <c r="P585" s="125"/>
      <c r="Q585" s="125"/>
      <c r="R585" s="125"/>
      <c r="S585" s="125"/>
      <c r="T585" s="125"/>
      <c r="U585" s="125"/>
      <c r="V585" s="125"/>
      <c r="W585" s="125"/>
      <c r="X585" s="126"/>
      <c r="Y585" s="75">
        <v>0</v>
      </c>
      <c r="Z585" s="78">
        <v>0</v>
      </c>
      <c r="AC585" s="92" t="e">
        <f>#REF!-Y585</f>
        <v>#REF!</v>
      </c>
      <c r="AD585" s="261"/>
      <c r="AE585" s="102" t="s">
        <v>8</v>
      </c>
      <c r="AF585" s="8"/>
      <c r="AG585" s="100">
        <v>0</v>
      </c>
      <c r="AH585" s="100">
        <v>0</v>
      </c>
    </row>
    <row r="586" spans="1:34" ht="24" customHeight="1">
      <c r="A586" s="30" t="s">
        <v>178</v>
      </c>
      <c r="B586" s="63" t="s">
        <v>9</v>
      </c>
      <c r="C586" s="74">
        <v>31</v>
      </c>
      <c r="D586" s="106">
        <v>2135.6</v>
      </c>
      <c r="E586" s="106">
        <v>100.3</v>
      </c>
      <c r="F586" s="106">
        <v>410.5</v>
      </c>
      <c r="G586" s="106">
        <v>5.5</v>
      </c>
      <c r="H586" s="106">
        <v>218.8</v>
      </c>
      <c r="I586" s="106">
        <v>1351.9</v>
      </c>
      <c r="J586" s="106">
        <v>0</v>
      </c>
      <c r="K586" s="106">
        <v>0</v>
      </c>
      <c r="L586" s="106">
        <v>4.4</v>
      </c>
      <c r="M586" s="106">
        <v>271.8</v>
      </c>
      <c r="N586" s="106">
        <v>6.7</v>
      </c>
      <c r="O586" s="106">
        <v>0.7</v>
      </c>
      <c r="P586" s="106">
        <v>0</v>
      </c>
      <c r="Q586" s="106">
        <v>0</v>
      </c>
      <c r="R586" s="106">
        <v>261.2</v>
      </c>
      <c r="S586" s="106">
        <v>301.3</v>
      </c>
      <c r="T586" s="106">
        <v>57.3</v>
      </c>
      <c r="U586" s="106">
        <v>0</v>
      </c>
      <c r="V586" s="106">
        <v>0</v>
      </c>
      <c r="W586" s="106">
        <v>0</v>
      </c>
      <c r="X586" s="107">
        <v>0.3</v>
      </c>
      <c r="Y586" s="75">
        <v>5126.3</v>
      </c>
      <c r="Z586" s="78">
        <v>13780.376344086022</v>
      </c>
      <c r="AC586" s="92" t="e">
        <f>#REF!-Y586</f>
        <v>#REF!</v>
      </c>
      <c r="AD586" s="261"/>
      <c r="AE586" s="103" t="s">
        <v>9</v>
      </c>
      <c r="AF586" s="8">
        <v>31</v>
      </c>
      <c r="AG586" s="100">
        <v>13780.376344086022</v>
      </c>
      <c r="AH586" s="100">
        <v>87.6568645813823</v>
      </c>
    </row>
    <row r="587" spans="1:34" ht="33" customHeight="1">
      <c r="A587" s="30" t="s">
        <v>178</v>
      </c>
      <c r="B587" s="64" t="s">
        <v>44</v>
      </c>
      <c r="C587" s="74">
        <v>3</v>
      </c>
      <c r="D587" s="106">
        <v>132.2</v>
      </c>
      <c r="E587" s="106">
        <v>4.8</v>
      </c>
      <c r="F587" s="106">
        <v>5.7</v>
      </c>
      <c r="G587" s="106">
        <v>5</v>
      </c>
      <c r="H587" s="106">
        <v>0</v>
      </c>
      <c r="I587" s="106">
        <v>137.1</v>
      </c>
      <c r="J587" s="106">
        <v>0</v>
      </c>
      <c r="K587" s="106">
        <v>0</v>
      </c>
      <c r="L587" s="106">
        <v>4.5</v>
      </c>
      <c r="M587" s="106">
        <v>21.5</v>
      </c>
      <c r="N587" s="106">
        <v>0</v>
      </c>
      <c r="O587" s="106">
        <v>10.4</v>
      </c>
      <c r="P587" s="106">
        <v>0</v>
      </c>
      <c r="Q587" s="106">
        <v>0</v>
      </c>
      <c r="R587" s="106">
        <v>9</v>
      </c>
      <c r="S587" s="106">
        <v>9.5</v>
      </c>
      <c r="T587" s="106">
        <v>14.7</v>
      </c>
      <c r="U587" s="106">
        <v>0</v>
      </c>
      <c r="V587" s="106">
        <v>0</v>
      </c>
      <c r="W587" s="106">
        <v>0</v>
      </c>
      <c r="X587" s="107">
        <v>0</v>
      </c>
      <c r="Y587" s="75">
        <v>354.3999999999999</v>
      </c>
      <c r="Z587" s="78">
        <v>9844.444444444443</v>
      </c>
      <c r="AC587" s="92" t="e">
        <f>#REF!-Y587</f>
        <v>#REF!</v>
      </c>
      <c r="AD587" s="261"/>
      <c r="AE587" s="104" t="s">
        <v>44</v>
      </c>
      <c r="AF587" s="8">
        <v>3</v>
      </c>
      <c r="AG587" s="100">
        <v>9844.444444444443</v>
      </c>
      <c r="AH587" s="100">
        <v>110.89258698940998</v>
      </c>
    </row>
    <row r="588" spans="1:34" ht="15.75" customHeight="1">
      <c r="A588" s="30" t="s">
        <v>178</v>
      </c>
      <c r="B588" s="62" t="s">
        <v>8</v>
      </c>
      <c r="C588" s="74"/>
      <c r="D588" s="125"/>
      <c r="E588" s="125"/>
      <c r="F588" s="125"/>
      <c r="G588" s="125"/>
      <c r="H588" s="125"/>
      <c r="I588" s="125"/>
      <c r="J588" s="125"/>
      <c r="K588" s="125"/>
      <c r="L588" s="125"/>
      <c r="M588" s="125"/>
      <c r="N588" s="125"/>
      <c r="O588" s="125"/>
      <c r="P588" s="125"/>
      <c r="Q588" s="125"/>
      <c r="R588" s="125"/>
      <c r="S588" s="125"/>
      <c r="T588" s="125"/>
      <c r="U588" s="125"/>
      <c r="V588" s="125"/>
      <c r="W588" s="125"/>
      <c r="X588" s="126"/>
      <c r="Y588" s="75">
        <v>0</v>
      </c>
      <c r="Z588" s="78">
        <v>0</v>
      </c>
      <c r="AC588" s="92" t="e">
        <f>#REF!-Y588</f>
        <v>#REF!</v>
      </c>
      <c r="AD588" s="261"/>
      <c r="AE588" s="102" t="s">
        <v>8</v>
      </c>
      <c r="AF588" s="8"/>
      <c r="AG588" s="100">
        <v>0</v>
      </c>
      <c r="AH588" s="100">
        <v>0</v>
      </c>
    </row>
    <row r="589" spans="1:34" ht="24.75" customHeight="1">
      <c r="A589" s="30" t="s">
        <v>178</v>
      </c>
      <c r="B589" s="63" t="s">
        <v>10</v>
      </c>
      <c r="C589" s="127">
        <v>3</v>
      </c>
      <c r="D589" s="106">
        <v>132.2</v>
      </c>
      <c r="E589" s="106">
        <v>4.8</v>
      </c>
      <c r="F589" s="106">
        <v>5.7</v>
      </c>
      <c r="G589" s="106">
        <v>5</v>
      </c>
      <c r="H589" s="106">
        <v>0</v>
      </c>
      <c r="I589" s="106">
        <v>137.1</v>
      </c>
      <c r="J589" s="106">
        <v>0</v>
      </c>
      <c r="K589" s="106">
        <v>0</v>
      </c>
      <c r="L589" s="106">
        <v>4.5</v>
      </c>
      <c r="M589" s="106">
        <v>21.5</v>
      </c>
      <c r="N589" s="106">
        <v>0</v>
      </c>
      <c r="O589" s="106">
        <v>10.4</v>
      </c>
      <c r="P589" s="106">
        <v>0</v>
      </c>
      <c r="Q589" s="106">
        <v>0</v>
      </c>
      <c r="R589" s="106">
        <v>9</v>
      </c>
      <c r="S589" s="106">
        <v>9.5</v>
      </c>
      <c r="T589" s="106">
        <v>14.7</v>
      </c>
      <c r="U589" s="106">
        <v>0</v>
      </c>
      <c r="V589" s="106">
        <v>0</v>
      </c>
      <c r="W589" s="106">
        <v>0</v>
      </c>
      <c r="X589" s="107">
        <v>0</v>
      </c>
      <c r="Y589" s="75">
        <v>354.3999999999999</v>
      </c>
      <c r="Z589" s="78">
        <v>9844.444444444443</v>
      </c>
      <c r="AC589" s="92" t="e">
        <f>#REF!-Y589</f>
        <v>#REF!</v>
      </c>
      <c r="AD589" s="261"/>
      <c r="AE589" s="103" t="s">
        <v>10</v>
      </c>
      <c r="AF589" s="8">
        <v>3</v>
      </c>
      <c r="AG589" s="100">
        <v>9844.444444444443</v>
      </c>
      <c r="AH589" s="100">
        <v>110.89258698940998</v>
      </c>
    </row>
    <row r="590" spans="1:34" ht="28.5" customHeight="1">
      <c r="A590" s="30" t="s">
        <v>178</v>
      </c>
      <c r="B590" s="65" t="s">
        <v>11</v>
      </c>
      <c r="C590" s="74">
        <v>6</v>
      </c>
      <c r="D590" s="128">
        <v>412.6</v>
      </c>
      <c r="E590" s="128">
        <v>0</v>
      </c>
      <c r="F590" s="128">
        <v>11.9</v>
      </c>
      <c r="G590" s="128">
        <v>0</v>
      </c>
      <c r="H590" s="128">
        <v>0</v>
      </c>
      <c r="I590" s="128">
        <v>360.8</v>
      </c>
      <c r="J590" s="128">
        <v>0</v>
      </c>
      <c r="K590" s="128">
        <v>0</v>
      </c>
      <c r="L590" s="128">
        <v>0</v>
      </c>
      <c r="M590" s="128">
        <v>65.6</v>
      </c>
      <c r="N590" s="128">
        <v>1.7</v>
      </c>
      <c r="O590" s="128">
        <v>14.2</v>
      </c>
      <c r="P590" s="128">
        <v>0</v>
      </c>
      <c r="Q590" s="128">
        <v>0</v>
      </c>
      <c r="R590" s="128">
        <v>97.5</v>
      </c>
      <c r="S590" s="128">
        <v>60.6</v>
      </c>
      <c r="T590" s="128">
        <v>12.3</v>
      </c>
      <c r="U590" s="128">
        <v>0</v>
      </c>
      <c r="V590" s="128">
        <v>0</v>
      </c>
      <c r="W590" s="128">
        <v>0</v>
      </c>
      <c r="X590" s="129">
        <v>33.9</v>
      </c>
      <c r="Y590" s="108">
        <v>1071.1000000000001</v>
      </c>
      <c r="Z590" s="78">
        <v>14876.38888888889</v>
      </c>
      <c r="AC590" s="92" t="e">
        <f>#REF!-Y590</f>
        <v>#REF!</v>
      </c>
      <c r="AD590" s="261"/>
      <c r="AE590" s="10" t="s">
        <v>11</v>
      </c>
      <c r="AF590" s="8">
        <v>6</v>
      </c>
      <c r="AG590" s="100">
        <v>14876.38888888889</v>
      </c>
      <c r="AH590" s="100">
        <v>102.13281628696073</v>
      </c>
    </row>
    <row r="591" spans="1:34" ht="22.5" customHeight="1">
      <c r="A591" s="30" t="s">
        <v>178</v>
      </c>
      <c r="B591" s="65" t="s">
        <v>13</v>
      </c>
      <c r="C591" s="74">
        <v>40</v>
      </c>
      <c r="D591" s="128">
        <v>6771.1</v>
      </c>
      <c r="E591" s="128">
        <v>0</v>
      </c>
      <c r="F591" s="128">
        <v>1365.3</v>
      </c>
      <c r="G591" s="128">
        <v>20.9</v>
      </c>
      <c r="H591" s="128">
        <v>0</v>
      </c>
      <c r="I591" s="128">
        <v>2143.6</v>
      </c>
      <c r="J591" s="128">
        <v>0</v>
      </c>
      <c r="K591" s="128">
        <v>0</v>
      </c>
      <c r="L591" s="128">
        <v>0</v>
      </c>
      <c r="M591" s="128">
        <v>648.8</v>
      </c>
      <c r="N591" s="128">
        <v>21.4</v>
      </c>
      <c r="O591" s="128">
        <v>0</v>
      </c>
      <c r="P591" s="128">
        <v>0</v>
      </c>
      <c r="Q591" s="128">
        <v>0</v>
      </c>
      <c r="R591" s="128">
        <v>781.8</v>
      </c>
      <c r="S591" s="128">
        <v>817.5</v>
      </c>
      <c r="T591" s="128">
        <v>23.4</v>
      </c>
      <c r="U591" s="128">
        <v>0</v>
      </c>
      <c r="V591" s="128">
        <v>0</v>
      </c>
      <c r="W591" s="128">
        <v>0</v>
      </c>
      <c r="X591" s="129">
        <v>10.9</v>
      </c>
      <c r="Y591" s="75">
        <v>12604.699999999997</v>
      </c>
      <c r="Z591" s="78">
        <v>26259.79166666666</v>
      </c>
      <c r="AC591" s="92" t="e">
        <f>#REF!-Y591</f>
        <v>#REF!</v>
      </c>
      <c r="AD591" s="261"/>
      <c r="AE591" s="10" t="s">
        <v>13</v>
      </c>
      <c r="AF591" s="8">
        <v>40</v>
      </c>
      <c r="AG591" s="100">
        <v>26259.79166666666</v>
      </c>
      <c r="AH591" s="100">
        <v>43.73144688455346</v>
      </c>
    </row>
    <row r="592" spans="1:34" ht="15" customHeight="1">
      <c r="A592" s="30" t="s">
        <v>178</v>
      </c>
      <c r="B592" s="62" t="s">
        <v>8</v>
      </c>
      <c r="C592" s="74"/>
      <c r="D592" s="128"/>
      <c r="E592" s="128"/>
      <c r="F592" s="128"/>
      <c r="G592" s="128"/>
      <c r="H592" s="128"/>
      <c r="I592" s="128"/>
      <c r="J592" s="128"/>
      <c r="K592" s="128"/>
      <c r="L592" s="128"/>
      <c r="M592" s="128"/>
      <c r="N592" s="128"/>
      <c r="O592" s="128"/>
      <c r="P592" s="128"/>
      <c r="Q592" s="128"/>
      <c r="R592" s="128"/>
      <c r="S592" s="128"/>
      <c r="T592" s="128"/>
      <c r="U592" s="128"/>
      <c r="V592" s="128"/>
      <c r="W592" s="128"/>
      <c r="X592" s="129"/>
      <c r="Y592" s="75">
        <v>0</v>
      </c>
      <c r="Z592" s="78">
        <v>0</v>
      </c>
      <c r="AC592" s="92" t="e">
        <f>#REF!-Y592</f>
        <v>#REF!</v>
      </c>
      <c r="AD592" s="261"/>
      <c r="AE592" s="102" t="s">
        <v>8</v>
      </c>
      <c r="AF592" s="8"/>
      <c r="AG592" s="100">
        <v>0</v>
      </c>
      <c r="AH592" s="100">
        <v>0</v>
      </c>
    </row>
    <row r="593" spans="1:34" ht="26.25" customHeight="1">
      <c r="A593" s="30" t="s">
        <v>178</v>
      </c>
      <c r="B593" s="63" t="s">
        <v>12</v>
      </c>
      <c r="C593" s="74">
        <v>40</v>
      </c>
      <c r="D593" s="128">
        <v>6771.1</v>
      </c>
      <c r="E593" s="128">
        <v>0</v>
      </c>
      <c r="F593" s="128">
        <v>1365.3</v>
      </c>
      <c r="G593" s="128">
        <v>20.9</v>
      </c>
      <c r="H593" s="128">
        <v>0</v>
      </c>
      <c r="I593" s="128">
        <v>2143.6</v>
      </c>
      <c r="J593" s="128">
        <v>0</v>
      </c>
      <c r="K593" s="128">
        <v>0</v>
      </c>
      <c r="L593" s="128">
        <v>0</v>
      </c>
      <c r="M593" s="128">
        <v>648.8</v>
      </c>
      <c r="N593" s="128">
        <v>21.4</v>
      </c>
      <c r="O593" s="128">
        <v>0</v>
      </c>
      <c r="P593" s="128">
        <v>0</v>
      </c>
      <c r="Q593" s="128">
        <v>0</v>
      </c>
      <c r="R593" s="128">
        <v>781.8</v>
      </c>
      <c r="S593" s="128">
        <v>817.5</v>
      </c>
      <c r="T593" s="128">
        <v>23.4</v>
      </c>
      <c r="U593" s="128">
        <v>0</v>
      </c>
      <c r="V593" s="128">
        <v>0</v>
      </c>
      <c r="W593" s="128">
        <v>0</v>
      </c>
      <c r="X593" s="129">
        <v>10.9</v>
      </c>
      <c r="Y593" s="75">
        <v>12604.699999999997</v>
      </c>
      <c r="Z593" s="78">
        <v>26259.79166666666</v>
      </c>
      <c r="AC593" s="92" t="e">
        <f>#REF!-Y593</f>
        <v>#REF!</v>
      </c>
      <c r="AD593" s="261"/>
      <c r="AE593" s="103" t="s">
        <v>12</v>
      </c>
      <c r="AF593" s="8">
        <v>40</v>
      </c>
      <c r="AG593" s="100">
        <v>26259.79166666666</v>
      </c>
      <c r="AH593" s="100">
        <v>43.73144688455346</v>
      </c>
    </row>
    <row r="594" spans="1:34" ht="22.5" customHeight="1" thickBot="1">
      <c r="A594" s="30" t="s">
        <v>178</v>
      </c>
      <c r="B594" s="64" t="s">
        <v>41</v>
      </c>
      <c r="C594" s="32">
        <v>11</v>
      </c>
      <c r="D594" s="130">
        <v>444.9</v>
      </c>
      <c r="E594" s="130">
        <v>0</v>
      </c>
      <c r="F594" s="130">
        <v>0</v>
      </c>
      <c r="G594" s="130">
        <v>0</v>
      </c>
      <c r="H594" s="130">
        <v>415</v>
      </c>
      <c r="I594" s="130">
        <v>0</v>
      </c>
      <c r="J594" s="130">
        <v>0</v>
      </c>
      <c r="K594" s="130">
        <v>0</v>
      </c>
      <c r="L594" s="130">
        <v>0</v>
      </c>
      <c r="M594" s="130">
        <v>28</v>
      </c>
      <c r="N594" s="130">
        <v>3</v>
      </c>
      <c r="O594" s="130">
        <v>238.6</v>
      </c>
      <c r="P594" s="130">
        <v>24.5</v>
      </c>
      <c r="Q594" s="130">
        <v>0</v>
      </c>
      <c r="R594" s="130">
        <v>82.8</v>
      </c>
      <c r="S594" s="130">
        <v>0</v>
      </c>
      <c r="T594" s="130">
        <v>15.7</v>
      </c>
      <c r="U594" s="130">
        <v>0</v>
      </c>
      <c r="V594" s="130">
        <v>0</v>
      </c>
      <c r="W594" s="130">
        <v>3.4</v>
      </c>
      <c r="X594" s="131">
        <v>0</v>
      </c>
      <c r="Y594" s="77">
        <v>1255.9</v>
      </c>
      <c r="Z594" s="33">
        <v>9514.39393939394</v>
      </c>
      <c r="AC594" s="92" t="e">
        <f>#REF!-Y594</f>
        <v>#REF!</v>
      </c>
      <c r="AD594" s="263"/>
      <c r="AE594" s="246" t="s">
        <v>41</v>
      </c>
      <c r="AF594" s="50">
        <v>11</v>
      </c>
      <c r="AG594" s="248">
        <v>9514.39393939394</v>
      </c>
      <c r="AH594" s="248">
        <v>93.27938862665768</v>
      </c>
    </row>
    <row r="595" spans="1:34" ht="38.25" thickBot="1">
      <c r="A595" s="30" t="s">
        <v>179</v>
      </c>
      <c r="B595" s="17" t="s">
        <v>7</v>
      </c>
      <c r="C595" s="51">
        <v>135.20833333333334</v>
      </c>
      <c r="D595" s="53">
        <v>13551.175000000001</v>
      </c>
      <c r="E595" s="53">
        <v>343.325</v>
      </c>
      <c r="F595" s="53">
        <v>3032.847</v>
      </c>
      <c r="G595" s="53">
        <v>391.1859999999999</v>
      </c>
      <c r="H595" s="53">
        <v>980.7969999999999</v>
      </c>
      <c r="I595" s="53">
        <v>9542.059000000001</v>
      </c>
      <c r="J595" s="53">
        <v>0</v>
      </c>
      <c r="K595" s="53">
        <v>0</v>
      </c>
      <c r="L595" s="53">
        <v>196.388</v>
      </c>
      <c r="M595" s="53">
        <v>1532.63</v>
      </c>
      <c r="N595" s="53">
        <v>118.994</v>
      </c>
      <c r="O595" s="53">
        <v>3.549</v>
      </c>
      <c r="P595" s="53">
        <v>11.95</v>
      </c>
      <c r="Q595" s="53">
        <v>192.163</v>
      </c>
      <c r="R595" s="53">
        <v>1978.2690000000002</v>
      </c>
      <c r="S595" s="53">
        <v>2309.319</v>
      </c>
      <c r="T595" s="53">
        <v>410.95599999999996</v>
      </c>
      <c r="U595" s="53">
        <v>53.405</v>
      </c>
      <c r="V595" s="53">
        <v>0</v>
      </c>
      <c r="W595" s="53">
        <v>0.648</v>
      </c>
      <c r="X595" s="53">
        <v>13.555000000000001</v>
      </c>
      <c r="Y595" s="53">
        <v>34663.215</v>
      </c>
      <c r="Z595" s="54">
        <v>21364.07704160246</v>
      </c>
      <c r="AC595" s="92" t="e">
        <f>#REF!-Y595</f>
        <v>#REF!</v>
      </c>
      <c r="AD595" s="236" t="s">
        <v>179</v>
      </c>
      <c r="AE595" s="237" t="s">
        <v>7</v>
      </c>
      <c r="AF595" s="112">
        <v>135.20833333333334</v>
      </c>
      <c r="AG595" s="238">
        <v>21364.07704160246</v>
      </c>
      <c r="AH595" s="238">
        <v>94.69418703544157</v>
      </c>
    </row>
    <row r="596" spans="1:34" ht="24.75" customHeight="1">
      <c r="A596" s="30" t="s">
        <v>179</v>
      </c>
      <c r="B596" s="57" t="s">
        <v>14</v>
      </c>
      <c r="C596" s="8"/>
      <c r="D596" s="9"/>
      <c r="E596" s="9"/>
      <c r="F596" s="9"/>
      <c r="G596" s="9"/>
      <c r="H596" s="9"/>
      <c r="I596" s="9"/>
      <c r="J596" s="9"/>
      <c r="K596" s="9"/>
      <c r="L596" s="9"/>
      <c r="M596" s="9"/>
      <c r="N596" s="9"/>
      <c r="O596" s="9"/>
      <c r="P596" s="9"/>
      <c r="Q596" s="9"/>
      <c r="R596" s="9"/>
      <c r="S596" s="9"/>
      <c r="T596" s="9"/>
      <c r="U596" s="9"/>
      <c r="V596" s="9"/>
      <c r="W596" s="9"/>
      <c r="X596" s="9"/>
      <c r="Y596" s="58"/>
      <c r="Z596" s="7">
        <v>0</v>
      </c>
      <c r="AC596" s="92" t="e">
        <f>#REF!-Y596</f>
        <v>#REF!</v>
      </c>
      <c r="AD596" s="262"/>
      <c r="AE596" s="245" t="s">
        <v>14</v>
      </c>
      <c r="AF596" s="118"/>
      <c r="AG596" s="249"/>
      <c r="AH596" s="250">
        <v>0</v>
      </c>
    </row>
    <row r="597" spans="1:34" ht="29.25" customHeight="1">
      <c r="A597" s="30" t="s">
        <v>179</v>
      </c>
      <c r="B597" s="60" t="s">
        <v>3</v>
      </c>
      <c r="C597" s="8">
        <v>2</v>
      </c>
      <c r="D597" s="9">
        <v>423.0820000000001</v>
      </c>
      <c r="E597" s="9">
        <v>13.922</v>
      </c>
      <c r="F597" s="9">
        <v>157.85399999999998</v>
      </c>
      <c r="G597" s="9">
        <v>32.992</v>
      </c>
      <c r="H597" s="9">
        <v>29.632</v>
      </c>
      <c r="I597" s="9">
        <v>353.721</v>
      </c>
      <c r="J597" s="9">
        <v>0</v>
      </c>
      <c r="K597" s="9">
        <v>0</v>
      </c>
      <c r="L597" s="9">
        <v>0</v>
      </c>
      <c r="M597" s="9">
        <v>41.021</v>
      </c>
      <c r="N597" s="9">
        <v>5.567</v>
      </c>
      <c r="O597" s="9">
        <v>0</v>
      </c>
      <c r="P597" s="9">
        <v>0</v>
      </c>
      <c r="Q597" s="9">
        <v>0</v>
      </c>
      <c r="R597" s="9">
        <v>67.08500000000001</v>
      </c>
      <c r="S597" s="9">
        <v>74.561</v>
      </c>
      <c r="T597" s="9">
        <v>76.224</v>
      </c>
      <c r="U597" s="9">
        <v>53.405</v>
      </c>
      <c r="V597" s="9">
        <v>0</v>
      </c>
      <c r="W597" s="9">
        <v>0</v>
      </c>
      <c r="X597" s="9">
        <v>0</v>
      </c>
      <c r="Y597" s="58">
        <v>1329.066</v>
      </c>
      <c r="Z597" s="7">
        <v>55377.75</v>
      </c>
      <c r="AC597" s="92" t="e">
        <f>#REF!-Y597</f>
        <v>#REF!</v>
      </c>
      <c r="AD597" s="261"/>
      <c r="AE597" s="99" t="s">
        <v>3</v>
      </c>
      <c r="AF597" s="8">
        <v>2</v>
      </c>
      <c r="AG597" s="100">
        <v>55377.75</v>
      </c>
      <c r="AH597" s="100">
        <v>108.23291938678553</v>
      </c>
    </row>
    <row r="598" spans="1:34" ht="30" customHeight="1">
      <c r="A598" s="30" t="s">
        <v>179</v>
      </c>
      <c r="B598" s="60" t="s">
        <v>2</v>
      </c>
      <c r="C598" s="8">
        <v>16.75</v>
      </c>
      <c r="D598" s="9">
        <v>1921.249</v>
      </c>
      <c r="E598" s="9">
        <v>107.69099999999999</v>
      </c>
      <c r="F598" s="9">
        <v>720.249</v>
      </c>
      <c r="G598" s="9">
        <v>21.962999999999997</v>
      </c>
      <c r="H598" s="9">
        <v>68.712</v>
      </c>
      <c r="I598" s="9">
        <v>2279.431</v>
      </c>
      <c r="J598" s="9">
        <v>0</v>
      </c>
      <c r="K598" s="9">
        <v>0</v>
      </c>
      <c r="L598" s="9">
        <v>0</v>
      </c>
      <c r="M598" s="9">
        <v>256.042</v>
      </c>
      <c r="N598" s="9">
        <v>25.103</v>
      </c>
      <c r="O598" s="9">
        <v>0</v>
      </c>
      <c r="P598" s="9">
        <v>0</v>
      </c>
      <c r="Q598" s="9">
        <v>0</v>
      </c>
      <c r="R598" s="9">
        <v>418.84200000000004</v>
      </c>
      <c r="S598" s="9">
        <v>439.927</v>
      </c>
      <c r="T598" s="9">
        <v>54.849000000000004</v>
      </c>
      <c r="U598" s="9">
        <v>0</v>
      </c>
      <c r="V598" s="9">
        <v>0</v>
      </c>
      <c r="W598" s="9">
        <v>0</v>
      </c>
      <c r="X598" s="9">
        <v>2.832</v>
      </c>
      <c r="Y598" s="58">
        <v>6316.89</v>
      </c>
      <c r="Z598" s="7">
        <v>31427.31343283582</v>
      </c>
      <c r="AC598" s="92" t="e">
        <f>#REF!-Y598</f>
        <v>#REF!</v>
      </c>
      <c r="AD598" s="261"/>
      <c r="AE598" s="99" t="s">
        <v>2</v>
      </c>
      <c r="AF598" s="8">
        <v>16.75</v>
      </c>
      <c r="AG598" s="100">
        <v>31427.31343283582</v>
      </c>
      <c r="AH598" s="100">
        <v>145.1175771594416</v>
      </c>
    </row>
    <row r="599" spans="1:34" ht="30.75" customHeight="1">
      <c r="A599" s="30" t="s">
        <v>179</v>
      </c>
      <c r="B599" s="60" t="s">
        <v>19</v>
      </c>
      <c r="C599" s="8">
        <v>1.6666666666666667</v>
      </c>
      <c r="D599" s="9">
        <v>36.19</v>
      </c>
      <c r="E599" s="9">
        <v>2.697</v>
      </c>
      <c r="F599" s="9">
        <v>12.809000000000001</v>
      </c>
      <c r="G599" s="9">
        <v>0</v>
      </c>
      <c r="H599" s="9">
        <v>0</v>
      </c>
      <c r="I599" s="9">
        <v>16.086</v>
      </c>
      <c r="J599" s="9">
        <v>0</v>
      </c>
      <c r="K599" s="9">
        <v>0</v>
      </c>
      <c r="L599" s="9">
        <v>0</v>
      </c>
      <c r="M599" s="9">
        <v>0</v>
      </c>
      <c r="N599" s="9">
        <v>2.334</v>
      </c>
      <c r="O599" s="9">
        <v>0</v>
      </c>
      <c r="P599" s="9">
        <v>0</v>
      </c>
      <c r="Q599" s="9">
        <v>0</v>
      </c>
      <c r="R599" s="9">
        <v>0</v>
      </c>
      <c r="S599" s="9">
        <v>0</v>
      </c>
      <c r="T599" s="9">
        <v>1.972</v>
      </c>
      <c r="U599" s="9">
        <v>0</v>
      </c>
      <c r="V599" s="9">
        <v>0</v>
      </c>
      <c r="W599" s="9">
        <v>0</v>
      </c>
      <c r="X599" s="9">
        <v>0</v>
      </c>
      <c r="Y599" s="58">
        <v>72.088</v>
      </c>
      <c r="Z599" s="7">
        <v>3604.3999999999996</v>
      </c>
      <c r="AC599" s="92" t="e">
        <f>#REF!-Y599</f>
        <v>#REF!</v>
      </c>
      <c r="AD599" s="261"/>
      <c r="AE599" s="99" t="s">
        <v>19</v>
      </c>
      <c r="AF599" s="8">
        <v>1.6666666666666667</v>
      </c>
      <c r="AG599" s="100">
        <v>3604.3999999999996</v>
      </c>
      <c r="AH599" s="100">
        <v>44.44874274661508</v>
      </c>
    </row>
    <row r="600" spans="1:34" ht="30">
      <c r="A600" s="30" t="s">
        <v>179</v>
      </c>
      <c r="B600" s="61" t="s">
        <v>42</v>
      </c>
      <c r="C600" s="8">
        <v>23.916666666666668</v>
      </c>
      <c r="D600" s="9">
        <v>1608.3619999999999</v>
      </c>
      <c r="E600" s="9">
        <v>90.888</v>
      </c>
      <c r="F600" s="9">
        <v>582.4460000000001</v>
      </c>
      <c r="G600" s="9">
        <v>37.615</v>
      </c>
      <c r="H600" s="9">
        <v>43.081</v>
      </c>
      <c r="I600" s="9">
        <v>1799.781</v>
      </c>
      <c r="J600" s="9">
        <v>0</v>
      </c>
      <c r="K600" s="9">
        <v>0</v>
      </c>
      <c r="L600" s="9">
        <v>175.573</v>
      </c>
      <c r="M600" s="9">
        <v>301.01</v>
      </c>
      <c r="N600" s="9">
        <v>48.135999999999996</v>
      </c>
      <c r="O600" s="9">
        <v>0</v>
      </c>
      <c r="P600" s="9">
        <v>0</v>
      </c>
      <c r="Q600" s="9">
        <v>0</v>
      </c>
      <c r="R600" s="9">
        <v>356.618</v>
      </c>
      <c r="S600" s="9">
        <v>445.944</v>
      </c>
      <c r="T600" s="9">
        <v>30.256</v>
      </c>
      <c r="U600" s="9">
        <v>0</v>
      </c>
      <c r="V600" s="9">
        <v>0</v>
      </c>
      <c r="W600" s="9">
        <v>0</v>
      </c>
      <c r="X600" s="9">
        <v>9.454</v>
      </c>
      <c r="Y600" s="58">
        <v>5529.164000000002</v>
      </c>
      <c r="Z600" s="7">
        <v>19265.37979094077</v>
      </c>
      <c r="AC600" s="92" t="e">
        <f>#REF!-Y600</f>
        <v>#REF!</v>
      </c>
      <c r="AD600" s="261"/>
      <c r="AE600" s="101" t="s">
        <v>42</v>
      </c>
      <c r="AF600" s="8">
        <v>23.916666666666668</v>
      </c>
      <c r="AG600" s="100">
        <v>19265.37979094077</v>
      </c>
      <c r="AH600" s="100">
        <v>142.3066448971065</v>
      </c>
    </row>
    <row r="601" spans="1:34" ht="27.75" customHeight="1">
      <c r="A601" s="30" t="s">
        <v>179</v>
      </c>
      <c r="B601" s="60" t="s">
        <v>43</v>
      </c>
      <c r="C601" s="8">
        <v>42.333333333333336</v>
      </c>
      <c r="D601" s="9">
        <v>2898.434</v>
      </c>
      <c r="E601" s="9">
        <v>124.72999999999999</v>
      </c>
      <c r="F601" s="9">
        <v>386.486</v>
      </c>
      <c r="G601" s="9">
        <v>66.487</v>
      </c>
      <c r="H601" s="9">
        <v>72.181</v>
      </c>
      <c r="I601" s="9">
        <v>2828.471</v>
      </c>
      <c r="J601" s="9">
        <v>0</v>
      </c>
      <c r="K601" s="9">
        <v>0</v>
      </c>
      <c r="L601" s="9">
        <v>20.815</v>
      </c>
      <c r="M601" s="9">
        <v>377.092</v>
      </c>
      <c r="N601" s="9">
        <v>20.966</v>
      </c>
      <c r="O601" s="9">
        <v>0.096</v>
      </c>
      <c r="P601" s="9">
        <v>0</v>
      </c>
      <c r="Q601" s="9">
        <v>0</v>
      </c>
      <c r="R601" s="9">
        <v>479.24799999999993</v>
      </c>
      <c r="S601" s="9">
        <v>498.014</v>
      </c>
      <c r="T601" s="9">
        <v>141.416</v>
      </c>
      <c r="U601" s="9">
        <v>0</v>
      </c>
      <c r="V601" s="9">
        <v>0</v>
      </c>
      <c r="W601" s="9">
        <v>0</v>
      </c>
      <c r="X601" s="9">
        <v>0.794</v>
      </c>
      <c r="Y601" s="58">
        <v>7915.23</v>
      </c>
      <c r="Z601" s="7">
        <v>15581.161417322832</v>
      </c>
      <c r="AC601" s="92" t="e">
        <f>#REF!-Y601</f>
        <v>#REF!</v>
      </c>
      <c r="AD601" s="261"/>
      <c r="AE601" s="99" t="s">
        <v>43</v>
      </c>
      <c r="AF601" s="8">
        <v>42.333333333333336</v>
      </c>
      <c r="AG601" s="100">
        <v>15581.161417322832</v>
      </c>
      <c r="AH601" s="100">
        <v>117.25869900780906</v>
      </c>
    </row>
    <row r="602" spans="1:34" ht="24.75" customHeight="1">
      <c r="A602" s="30" t="s">
        <v>179</v>
      </c>
      <c r="B602" s="62" t="s">
        <v>8</v>
      </c>
      <c r="C602" s="8"/>
      <c r="D602" s="9"/>
      <c r="E602" s="9"/>
      <c r="F602" s="9"/>
      <c r="G602" s="9"/>
      <c r="H602" s="9"/>
      <c r="I602" s="9"/>
      <c r="J602" s="9"/>
      <c r="K602" s="9"/>
      <c r="L602" s="9"/>
      <c r="M602" s="9"/>
      <c r="N602" s="9"/>
      <c r="O602" s="9"/>
      <c r="P602" s="9"/>
      <c r="Q602" s="9"/>
      <c r="R602" s="9"/>
      <c r="S602" s="9"/>
      <c r="T602" s="9"/>
      <c r="U602" s="9"/>
      <c r="V602" s="9"/>
      <c r="W602" s="9"/>
      <c r="X602" s="9"/>
      <c r="Y602" s="58">
        <v>0</v>
      </c>
      <c r="Z602" s="7">
        <v>0</v>
      </c>
      <c r="AC602" s="92" t="e">
        <f>#REF!-Y602</f>
        <v>#REF!</v>
      </c>
      <c r="AD602" s="261"/>
      <c r="AE602" s="102" t="s">
        <v>8</v>
      </c>
      <c r="AF602" s="8"/>
      <c r="AG602" s="100">
        <v>0</v>
      </c>
      <c r="AH602" s="100">
        <v>0</v>
      </c>
    </row>
    <row r="603" spans="1:34" ht="24.75" customHeight="1">
      <c r="A603" s="30" t="s">
        <v>179</v>
      </c>
      <c r="B603" s="63" t="s">
        <v>9</v>
      </c>
      <c r="C603" s="8">
        <v>34</v>
      </c>
      <c r="D603" s="9">
        <v>2373.3419999999996</v>
      </c>
      <c r="E603" s="9">
        <v>101.31200000000001</v>
      </c>
      <c r="F603" s="9">
        <v>314.678</v>
      </c>
      <c r="G603" s="9">
        <v>66.487</v>
      </c>
      <c r="H603" s="9">
        <v>0</v>
      </c>
      <c r="I603" s="9">
        <v>1573.7830000000004</v>
      </c>
      <c r="J603" s="9">
        <v>0</v>
      </c>
      <c r="K603" s="9">
        <v>0</v>
      </c>
      <c r="L603" s="9">
        <v>16.25</v>
      </c>
      <c r="M603" s="9">
        <v>288.50299999999993</v>
      </c>
      <c r="N603" s="9">
        <v>15.684000000000001</v>
      </c>
      <c r="O603" s="9">
        <v>0.026</v>
      </c>
      <c r="P603" s="9">
        <v>0</v>
      </c>
      <c r="Q603" s="9">
        <v>0</v>
      </c>
      <c r="R603" s="9">
        <v>363.113</v>
      </c>
      <c r="S603" s="9">
        <v>0</v>
      </c>
      <c r="T603" s="9">
        <v>58.266999999999996</v>
      </c>
      <c r="U603" s="9">
        <v>0</v>
      </c>
      <c r="V603" s="9">
        <v>0</v>
      </c>
      <c r="W603" s="9">
        <v>0</v>
      </c>
      <c r="X603" s="9">
        <v>0.794</v>
      </c>
      <c r="Y603" s="58">
        <v>5172.239</v>
      </c>
      <c r="Z603" s="7">
        <v>12677.056372549017</v>
      </c>
      <c r="AC603" s="92" t="e">
        <f>#REF!-Y603</f>
        <v>#REF!</v>
      </c>
      <c r="AD603" s="261"/>
      <c r="AE603" s="103" t="s">
        <v>9</v>
      </c>
      <c r="AF603" s="8">
        <v>34</v>
      </c>
      <c r="AG603" s="100">
        <v>12677.056372549017</v>
      </c>
      <c r="AH603" s="100">
        <v>66.31083931435084</v>
      </c>
    </row>
    <row r="604" spans="1:34" ht="28.5" customHeight="1">
      <c r="A604" s="30" t="s">
        <v>179</v>
      </c>
      <c r="B604" s="64" t="s">
        <v>44</v>
      </c>
      <c r="C604" s="8">
        <v>1.875</v>
      </c>
      <c r="D604" s="9">
        <v>49.362</v>
      </c>
      <c r="E604" s="9">
        <v>3.397</v>
      </c>
      <c r="F604" s="9">
        <v>6.797</v>
      </c>
      <c r="G604" s="9">
        <v>0</v>
      </c>
      <c r="H604" s="9">
        <v>0</v>
      </c>
      <c r="I604" s="9">
        <v>17.765</v>
      </c>
      <c r="J604" s="9">
        <v>0</v>
      </c>
      <c r="K604" s="9">
        <v>0</v>
      </c>
      <c r="L604" s="9">
        <v>0</v>
      </c>
      <c r="M604" s="9">
        <v>7.756</v>
      </c>
      <c r="N604" s="9">
        <v>0</v>
      </c>
      <c r="O604" s="9">
        <v>0.581</v>
      </c>
      <c r="P604" s="9">
        <v>0</v>
      </c>
      <c r="Q604" s="9">
        <v>0</v>
      </c>
      <c r="R604" s="9">
        <v>9.226</v>
      </c>
      <c r="S604" s="9">
        <v>0</v>
      </c>
      <c r="T604" s="9">
        <v>5.32</v>
      </c>
      <c r="U604" s="9">
        <v>0</v>
      </c>
      <c r="V604" s="9">
        <v>0</v>
      </c>
      <c r="W604" s="9">
        <v>0</v>
      </c>
      <c r="X604" s="9">
        <v>0</v>
      </c>
      <c r="Y604" s="58">
        <v>100.20400000000001</v>
      </c>
      <c r="Z604" s="7">
        <v>4453.511111111111</v>
      </c>
      <c r="AC604" s="92" t="e">
        <f>#REF!-Y604</f>
        <v>#REF!</v>
      </c>
      <c r="AD604" s="261"/>
      <c r="AE604" s="104" t="s">
        <v>44</v>
      </c>
      <c r="AF604" s="8">
        <v>1.875</v>
      </c>
      <c r="AG604" s="100">
        <v>4453.511111111111</v>
      </c>
      <c r="AH604" s="100">
        <v>35.989222478829866</v>
      </c>
    </row>
    <row r="605" spans="1:34" ht="22.5" customHeight="1">
      <c r="A605" s="30" t="s">
        <v>179</v>
      </c>
      <c r="B605" s="62" t="s">
        <v>8</v>
      </c>
      <c r="C605" s="8"/>
      <c r="D605" s="9"/>
      <c r="E605" s="9"/>
      <c r="F605" s="9"/>
      <c r="G605" s="9"/>
      <c r="H605" s="9"/>
      <c r="I605" s="9"/>
      <c r="J605" s="9"/>
      <c r="K605" s="9"/>
      <c r="L605" s="9"/>
      <c r="M605" s="9"/>
      <c r="N605" s="9"/>
      <c r="O605" s="9"/>
      <c r="P605" s="9"/>
      <c r="Q605" s="9"/>
      <c r="R605" s="9"/>
      <c r="S605" s="9"/>
      <c r="T605" s="9"/>
      <c r="U605" s="9"/>
      <c r="V605" s="9"/>
      <c r="W605" s="9"/>
      <c r="X605" s="9"/>
      <c r="Y605" s="58">
        <v>0</v>
      </c>
      <c r="Z605" s="7">
        <v>0</v>
      </c>
      <c r="AC605" s="92" t="e">
        <f>#REF!-Y605</f>
        <v>#REF!</v>
      </c>
      <c r="AD605" s="261"/>
      <c r="AE605" s="102" t="s">
        <v>8</v>
      </c>
      <c r="AF605" s="8"/>
      <c r="AG605" s="100">
        <v>0</v>
      </c>
      <c r="AH605" s="100">
        <v>0</v>
      </c>
    </row>
    <row r="606" spans="1:34" ht="21" customHeight="1">
      <c r="A606" s="30" t="s">
        <v>179</v>
      </c>
      <c r="B606" s="63" t="s">
        <v>10</v>
      </c>
      <c r="C606" s="8">
        <v>1</v>
      </c>
      <c r="D606" s="9">
        <v>32.371</v>
      </c>
      <c r="E606" s="9">
        <v>2.9869999999999997</v>
      </c>
      <c r="F606" s="9">
        <v>6.797</v>
      </c>
      <c r="G606" s="9">
        <v>0</v>
      </c>
      <c r="H606" s="9">
        <v>0</v>
      </c>
      <c r="I606" s="9">
        <v>12.099999999999998</v>
      </c>
      <c r="J606" s="9">
        <v>0</v>
      </c>
      <c r="K606" s="9">
        <v>0</v>
      </c>
      <c r="L606" s="9">
        <v>0</v>
      </c>
      <c r="M606" s="9">
        <v>7.756</v>
      </c>
      <c r="N606" s="9">
        <v>0</v>
      </c>
      <c r="O606" s="9">
        <v>0</v>
      </c>
      <c r="P606" s="9">
        <v>0</v>
      </c>
      <c r="Q606" s="9">
        <v>0</v>
      </c>
      <c r="R606" s="9">
        <v>9.226</v>
      </c>
      <c r="S606" s="9">
        <v>0</v>
      </c>
      <c r="T606" s="9">
        <v>3.218</v>
      </c>
      <c r="U606" s="9">
        <v>0</v>
      </c>
      <c r="V606" s="9">
        <v>0</v>
      </c>
      <c r="W606" s="9">
        <v>0</v>
      </c>
      <c r="X606" s="9">
        <v>0</v>
      </c>
      <c r="Y606" s="58">
        <v>74.455</v>
      </c>
      <c r="Z606" s="7">
        <v>6204.583333333333</v>
      </c>
      <c r="AC606" s="92" t="e">
        <f>#REF!-Y606</f>
        <v>#REF!</v>
      </c>
      <c r="AD606" s="261"/>
      <c r="AE606" s="103" t="s">
        <v>10</v>
      </c>
      <c r="AF606" s="8">
        <v>1</v>
      </c>
      <c r="AG606" s="100">
        <v>6204.583333333333</v>
      </c>
      <c r="AH606" s="100">
        <v>37.37913564610299</v>
      </c>
    </row>
    <row r="607" spans="1:34" ht="31.5" customHeight="1">
      <c r="A607" s="30" t="s">
        <v>179</v>
      </c>
      <c r="B607" s="65" t="s">
        <v>11</v>
      </c>
      <c r="C607" s="8">
        <v>1.8333333333333333</v>
      </c>
      <c r="D607" s="9">
        <v>93.991</v>
      </c>
      <c r="E607" s="9">
        <v>0</v>
      </c>
      <c r="F607" s="9">
        <v>0</v>
      </c>
      <c r="G607" s="9">
        <v>0</v>
      </c>
      <c r="H607" s="9">
        <v>129.505</v>
      </c>
      <c r="I607" s="9">
        <v>0</v>
      </c>
      <c r="J607" s="9">
        <v>0</v>
      </c>
      <c r="K607" s="9">
        <v>0</v>
      </c>
      <c r="L607" s="9">
        <v>0</v>
      </c>
      <c r="M607" s="9">
        <v>12.219</v>
      </c>
      <c r="N607" s="9">
        <v>2.3</v>
      </c>
      <c r="O607" s="9">
        <v>0</v>
      </c>
      <c r="P607" s="9">
        <v>0</v>
      </c>
      <c r="Q607" s="9">
        <v>0</v>
      </c>
      <c r="R607" s="9">
        <v>21.396</v>
      </c>
      <c r="S607" s="9">
        <v>23.108</v>
      </c>
      <c r="T607" s="9">
        <v>2.499</v>
      </c>
      <c r="U607" s="9">
        <v>0</v>
      </c>
      <c r="V607" s="9">
        <v>0</v>
      </c>
      <c r="W607" s="9">
        <v>0</v>
      </c>
      <c r="X607" s="9">
        <v>0</v>
      </c>
      <c r="Y607" s="58">
        <v>285.01800000000003</v>
      </c>
      <c r="Z607" s="7">
        <v>12955.363636363638</v>
      </c>
      <c r="AC607" s="92" t="e">
        <f>#REF!-Y607</f>
        <v>#REF!</v>
      </c>
      <c r="AD607" s="261"/>
      <c r="AE607" s="10" t="s">
        <v>11</v>
      </c>
      <c r="AF607" s="8">
        <v>1.8333333333333333</v>
      </c>
      <c r="AG607" s="100">
        <v>12955.363636363638</v>
      </c>
      <c r="AH607" s="100">
        <v>162.36980136396036</v>
      </c>
    </row>
    <row r="608" spans="1:34" ht="18.75" customHeight="1">
      <c r="A608" s="30" t="s">
        <v>179</v>
      </c>
      <c r="B608" s="65" t="s">
        <v>13</v>
      </c>
      <c r="C608" s="8">
        <v>36.083333333333336</v>
      </c>
      <c r="D608" s="9">
        <v>6242.129000000001</v>
      </c>
      <c r="E608" s="9">
        <v>0</v>
      </c>
      <c r="F608" s="9">
        <v>1166.2060000000001</v>
      </c>
      <c r="G608" s="9">
        <v>232.12899999999996</v>
      </c>
      <c r="H608" s="9">
        <v>0</v>
      </c>
      <c r="I608" s="9">
        <v>2246.804</v>
      </c>
      <c r="J608" s="9">
        <v>0</v>
      </c>
      <c r="K608" s="9">
        <v>0</v>
      </c>
      <c r="L608" s="9">
        <v>0</v>
      </c>
      <c r="M608" s="9">
        <v>494.83600000000007</v>
      </c>
      <c r="N608" s="9">
        <v>14.588000000000001</v>
      </c>
      <c r="O608" s="9">
        <v>0</v>
      </c>
      <c r="P608" s="9">
        <v>0</v>
      </c>
      <c r="Q608" s="9">
        <v>192.163</v>
      </c>
      <c r="R608" s="9">
        <v>575.742</v>
      </c>
      <c r="S608" s="9">
        <v>754.983</v>
      </c>
      <c r="T608" s="9">
        <v>93.741</v>
      </c>
      <c r="U608" s="9">
        <v>0</v>
      </c>
      <c r="V608" s="9">
        <v>0</v>
      </c>
      <c r="W608" s="9">
        <v>0</v>
      </c>
      <c r="X608" s="9">
        <v>0</v>
      </c>
      <c r="Y608" s="58">
        <v>12013.321</v>
      </c>
      <c r="Z608" s="7">
        <v>27744.390300230945</v>
      </c>
      <c r="AC608" s="92" t="e">
        <f>#REF!-Y608</f>
        <v>#REF!</v>
      </c>
      <c r="AD608" s="261"/>
      <c r="AE608" s="10" t="s">
        <v>13</v>
      </c>
      <c r="AF608" s="8">
        <v>36.083333333333336</v>
      </c>
      <c r="AG608" s="100">
        <v>27744.390300230945</v>
      </c>
      <c r="AH608" s="100">
        <v>48.089153556422815</v>
      </c>
    </row>
    <row r="609" spans="1:34" ht="23.25" customHeight="1">
      <c r="A609" s="30" t="s">
        <v>179</v>
      </c>
      <c r="B609" s="62" t="s">
        <v>8</v>
      </c>
      <c r="C609" s="8"/>
      <c r="D609" s="9"/>
      <c r="E609" s="9"/>
      <c r="F609" s="9"/>
      <c r="G609" s="9"/>
      <c r="H609" s="9"/>
      <c r="I609" s="9"/>
      <c r="J609" s="9"/>
      <c r="K609" s="9"/>
      <c r="L609" s="9"/>
      <c r="M609" s="9"/>
      <c r="N609" s="9"/>
      <c r="O609" s="9"/>
      <c r="P609" s="9"/>
      <c r="Q609" s="9"/>
      <c r="R609" s="9"/>
      <c r="S609" s="9"/>
      <c r="T609" s="9"/>
      <c r="U609" s="9"/>
      <c r="V609" s="9"/>
      <c r="W609" s="9"/>
      <c r="X609" s="9"/>
      <c r="Y609" s="58">
        <v>0</v>
      </c>
      <c r="Z609" s="7">
        <v>0</v>
      </c>
      <c r="AC609" s="92" t="e">
        <f>#REF!-Y609</f>
        <v>#REF!</v>
      </c>
      <c r="AD609" s="261"/>
      <c r="AE609" s="102" t="s">
        <v>8</v>
      </c>
      <c r="AF609" s="8"/>
      <c r="AG609" s="100">
        <v>0</v>
      </c>
      <c r="AH609" s="100">
        <v>0</v>
      </c>
    </row>
    <row r="610" spans="1:34" ht="18.75" customHeight="1">
      <c r="A610" s="30" t="s">
        <v>179</v>
      </c>
      <c r="B610" s="63" t="s">
        <v>12</v>
      </c>
      <c r="C610" s="8">
        <v>32.666666666666664</v>
      </c>
      <c r="D610" s="9">
        <v>5604.868999999999</v>
      </c>
      <c r="E610" s="9">
        <v>0</v>
      </c>
      <c r="F610" s="9">
        <v>1048.1090000000002</v>
      </c>
      <c r="G610" s="9">
        <v>212.18599999999998</v>
      </c>
      <c r="H610" s="9">
        <v>0</v>
      </c>
      <c r="I610" s="9">
        <v>1969.5600000000002</v>
      </c>
      <c r="J610" s="9">
        <v>0</v>
      </c>
      <c r="K610" s="9">
        <v>0</v>
      </c>
      <c r="L610" s="9">
        <v>0</v>
      </c>
      <c r="M610" s="9">
        <v>430.77000000000004</v>
      </c>
      <c r="N610" s="9">
        <v>11.356000000000002</v>
      </c>
      <c r="O610" s="9">
        <v>0</v>
      </c>
      <c r="P610" s="9">
        <v>0</v>
      </c>
      <c r="Q610" s="9">
        <v>173.256</v>
      </c>
      <c r="R610" s="9">
        <v>537.226</v>
      </c>
      <c r="S610" s="9">
        <v>662.196</v>
      </c>
      <c r="T610" s="9">
        <v>93.741</v>
      </c>
      <c r="U610" s="9">
        <v>0</v>
      </c>
      <c r="V610" s="9">
        <v>0</v>
      </c>
      <c r="W610" s="9">
        <v>0</v>
      </c>
      <c r="X610" s="9">
        <v>0</v>
      </c>
      <c r="Y610" s="58">
        <v>10743.268999999998</v>
      </c>
      <c r="Z610" s="7">
        <v>27406.29846938775</v>
      </c>
      <c r="AC610" s="92" t="e">
        <f>#REF!-Y610</f>
        <v>#REF!</v>
      </c>
      <c r="AD610" s="261"/>
      <c r="AE610" s="103" t="s">
        <v>12</v>
      </c>
      <c r="AF610" s="8">
        <v>32.666666666666664</v>
      </c>
      <c r="AG610" s="100">
        <v>27406.29846938775</v>
      </c>
      <c r="AH610" s="100">
        <v>46.95481732044051</v>
      </c>
    </row>
    <row r="611" spans="1:34" ht="18.75" customHeight="1" thickBot="1">
      <c r="A611" s="30" t="s">
        <v>179</v>
      </c>
      <c r="B611" s="64" t="s">
        <v>41</v>
      </c>
      <c r="C611" s="8">
        <v>8.75</v>
      </c>
      <c r="D611" s="9">
        <v>278.376</v>
      </c>
      <c r="E611" s="9">
        <v>0</v>
      </c>
      <c r="F611" s="9">
        <v>0</v>
      </c>
      <c r="G611" s="9">
        <v>0</v>
      </c>
      <c r="H611" s="9">
        <v>637.6859999999999</v>
      </c>
      <c r="I611" s="9">
        <v>0</v>
      </c>
      <c r="J611" s="9">
        <v>0</v>
      </c>
      <c r="K611" s="9">
        <v>0</v>
      </c>
      <c r="L611" s="9">
        <v>0</v>
      </c>
      <c r="M611" s="9">
        <v>42.653999999999996</v>
      </c>
      <c r="N611" s="9">
        <v>0</v>
      </c>
      <c r="O611" s="9">
        <v>2.872</v>
      </c>
      <c r="P611" s="9">
        <v>11.95</v>
      </c>
      <c r="Q611" s="9">
        <v>0</v>
      </c>
      <c r="R611" s="9">
        <v>50.112</v>
      </c>
      <c r="S611" s="9">
        <v>72.782</v>
      </c>
      <c r="T611" s="9">
        <v>4.679</v>
      </c>
      <c r="U611" s="9">
        <v>0</v>
      </c>
      <c r="V611" s="9">
        <v>0</v>
      </c>
      <c r="W611" s="9">
        <v>0.648</v>
      </c>
      <c r="X611" s="9">
        <v>0.475</v>
      </c>
      <c r="Y611" s="58">
        <v>1102.2339999999997</v>
      </c>
      <c r="Z611" s="7">
        <v>10497.466666666664</v>
      </c>
      <c r="AC611" s="92" t="e">
        <f>#REF!-Y611</f>
        <v>#REF!</v>
      </c>
      <c r="AD611" s="263"/>
      <c r="AE611" s="246" t="s">
        <v>41</v>
      </c>
      <c r="AF611" s="50">
        <v>8.75</v>
      </c>
      <c r="AG611" s="248">
        <v>10497.466666666664</v>
      </c>
      <c r="AH611" s="248">
        <v>255.21884070465845</v>
      </c>
    </row>
    <row r="612" spans="1:34" ht="38.25" thickBot="1">
      <c r="A612" s="30" t="s">
        <v>180</v>
      </c>
      <c r="B612" s="17" t="s">
        <v>7</v>
      </c>
      <c r="C612" s="51">
        <v>89</v>
      </c>
      <c r="D612" s="53">
        <v>9441.54659</v>
      </c>
      <c r="E612" s="53">
        <v>235.09511000000003</v>
      </c>
      <c r="F612" s="53">
        <v>2267.43256</v>
      </c>
      <c r="G612" s="53">
        <v>112.32907</v>
      </c>
      <c r="H612" s="53">
        <v>2697.81346</v>
      </c>
      <c r="I612" s="53">
        <v>5745.846669999999</v>
      </c>
      <c r="J612" s="53">
        <v>0</v>
      </c>
      <c r="K612" s="53">
        <v>0</v>
      </c>
      <c r="L612" s="53">
        <v>0</v>
      </c>
      <c r="M612" s="53">
        <v>1411.878417</v>
      </c>
      <c r="N612" s="53">
        <v>196.25366000000002</v>
      </c>
      <c r="O612" s="53">
        <v>76.74566999999999</v>
      </c>
      <c r="P612" s="53">
        <v>13.42832</v>
      </c>
      <c r="Q612" s="53">
        <v>0</v>
      </c>
      <c r="R612" s="53">
        <v>1726.1908799999999</v>
      </c>
      <c r="S612" s="53">
        <v>1575.9289200000003</v>
      </c>
      <c r="T612" s="53">
        <v>155.35406999999998</v>
      </c>
      <c r="U612" s="53">
        <v>9.8</v>
      </c>
      <c r="V612" s="53">
        <v>0</v>
      </c>
      <c r="W612" s="53">
        <v>6.4</v>
      </c>
      <c r="X612" s="53">
        <v>12.863599999999998</v>
      </c>
      <c r="Y612" s="53">
        <v>25684.906997</v>
      </c>
      <c r="Z612" s="54">
        <v>24049.538386704116</v>
      </c>
      <c r="AC612" s="92" t="e">
        <f>#REF!-Y612</f>
        <v>#REF!</v>
      </c>
      <c r="AD612" s="236" t="s">
        <v>180</v>
      </c>
      <c r="AE612" s="237" t="s">
        <v>7</v>
      </c>
      <c r="AF612" s="112">
        <v>89</v>
      </c>
      <c r="AG612" s="238">
        <v>24049.538386704116</v>
      </c>
      <c r="AH612" s="238">
        <v>106.12232810048548</v>
      </c>
    </row>
    <row r="613" spans="1:34" ht="24.75" customHeight="1">
      <c r="A613" s="30" t="s">
        <v>180</v>
      </c>
      <c r="B613" s="57" t="s">
        <v>14</v>
      </c>
      <c r="C613" s="8"/>
      <c r="D613" s="9"/>
      <c r="E613" s="9"/>
      <c r="F613" s="9"/>
      <c r="G613" s="9"/>
      <c r="H613" s="9"/>
      <c r="I613" s="9"/>
      <c r="J613" s="9"/>
      <c r="K613" s="9"/>
      <c r="L613" s="9"/>
      <c r="M613" s="9"/>
      <c r="N613" s="9"/>
      <c r="O613" s="9"/>
      <c r="P613" s="9"/>
      <c r="Q613" s="9"/>
      <c r="R613" s="9"/>
      <c r="S613" s="9"/>
      <c r="T613" s="9"/>
      <c r="U613" s="9"/>
      <c r="V613" s="9"/>
      <c r="W613" s="9"/>
      <c r="X613" s="9"/>
      <c r="Y613" s="58"/>
      <c r="Z613" s="7">
        <v>0</v>
      </c>
      <c r="AC613" s="92" t="e">
        <f>#REF!-Y613</f>
        <v>#REF!</v>
      </c>
      <c r="AD613" s="262"/>
      <c r="AE613" s="245" t="s">
        <v>14</v>
      </c>
      <c r="AF613" s="118"/>
      <c r="AG613" s="249"/>
      <c r="AH613" s="250">
        <v>0</v>
      </c>
    </row>
    <row r="614" spans="1:34" ht="31.5" customHeight="1">
      <c r="A614" s="30" t="s">
        <v>180</v>
      </c>
      <c r="B614" s="60" t="s">
        <v>3</v>
      </c>
      <c r="C614" s="8">
        <v>3</v>
      </c>
      <c r="D614" s="9">
        <v>596.40734</v>
      </c>
      <c r="E614" s="9">
        <v>21.63043</v>
      </c>
      <c r="F614" s="9">
        <v>210.91822000000002</v>
      </c>
      <c r="G614" s="9">
        <v>30.522129999999997</v>
      </c>
      <c r="H614" s="9">
        <v>84.34661</v>
      </c>
      <c r="I614" s="9">
        <v>223.93474</v>
      </c>
      <c r="J614" s="9">
        <v>0</v>
      </c>
      <c r="K614" s="9">
        <v>0</v>
      </c>
      <c r="L614" s="9">
        <v>0</v>
      </c>
      <c r="M614" s="9">
        <v>58.690760000000004</v>
      </c>
      <c r="N614" s="9">
        <v>21.14415</v>
      </c>
      <c r="O614" s="9">
        <v>0</v>
      </c>
      <c r="P614" s="9">
        <v>0</v>
      </c>
      <c r="Q614" s="9">
        <v>0</v>
      </c>
      <c r="R614" s="9">
        <v>95.06791999999999</v>
      </c>
      <c r="S614" s="9">
        <v>95.87736</v>
      </c>
      <c r="T614" s="9">
        <v>0</v>
      </c>
      <c r="U614" s="9">
        <v>0</v>
      </c>
      <c r="V614" s="9">
        <v>0</v>
      </c>
      <c r="W614" s="9">
        <v>0</v>
      </c>
      <c r="X614" s="9">
        <v>0</v>
      </c>
      <c r="Y614" s="58">
        <v>1438.53966</v>
      </c>
      <c r="Z614" s="7">
        <v>39959.435</v>
      </c>
      <c r="AC614" s="92" t="e">
        <f>#REF!-Y614</f>
        <v>#REF!</v>
      </c>
      <c r="AD614" s="261"/>
      <c r="AE614" s="99" t="s">
        <v>3</v>
      </c>
      <c r="AF614" s="8">
        <v>3</v>
      </c>
      <c r="AG614" s="100">
        <v>39959.435</v>
      </c>
      <c r="AH614" s="100">
        <v>67.76554929723031</v>
      </c>
    </row>
    <row r="615" spans="1:34" ht="28.5" customHeight="1">
      <c r="A615" s="30" t="s">
        <v>180</v>
      </c>
      <c r="B615" s="60" t="s">
        <v>2</v>
      </c>
      <c r="C615" s="8">
        <v>16</v>
      </c>
      <c r="D615" s="9">
        <v>1681.13563</v>
      </c>
      <c r="E615" s="9">
        <v>99.08571</v>
      </c>
      <c r="F615" s="9">
        <v>704.93091</v>
      </c>
      <c r="G615" s="9">
        <v>57.18087</v>
      </c>
      <c r="H615" s="9">
        <v>317.53129</v>
      </c>
      <c r="I615" s="9">
        <v>1219.11228</v>
      </c>
      <c r="J615" s="9">
        <v>0</v>
      </c>
      <c r="K615" s="9">
        <v>0</v>
      </c>
      <c r="L615" s="9">
        <v>0</v>
      </c>
      <c r="M615" s="9">
        <v>376.52357</v>
      </c>
      <c r="N615" s="9">
        <v>34.85294</v>
      </c>
      <c r="O615" s="9">
        <v>0</v>
      </c>
      <c r="P615" s="9">
        <v>0</v>
      </c>
      <c r="Q615" s="9">
        <v>0</v>
      </c>
      <c r="R615" s="9">
        <v>365.10257</v>
      </c>
      <c r="S615" s="9">
        <v>309.5</v>
      </c>
      <c r="T615" s="9">
        <v>125.76863999999999</v>
      </c>
      <c r="U615" s="9">
        <v>0</v>
      </c>
      <c r="V615" s="9">
        <v>0</v>
      </c>
      <c r="W615" s="9">
        <v>0</v>
      </c>
      <c r="X615" s="9">
        <v>1.5</v>
      </c>
      <c r="Y615" s="58">
        <v>5292.224410000001</v>
      </c>
      <c r="Z615" s="7">
        <v>27563.66880208334</v>
      </c>
      <c r="AC615" s="92" t="e">
        <f>#REF!-Y615</f>
        <v>#REF!</v>
      </c>
      <c r="AD615" s="261"/>
      <c r="AE615" s="99" t="s">
        <v>2</v>
      </c>
      <c r="AF615" s="8">
        <v>16</v>
      </c>
      <c r="AG615" s="100">
        <v>27563.66880208334</v>
      </c>
      <c r="AH615" s="100">
        <v>109.81526636253616</v>
      </c>
    </row>
    <row r="616" spans="1:34" ht="28.5" customHeight="1">
      <c r="A616" s="30" t="s">
        <v>180</v>
      </c>
      <c r="B616" s="60" t="s">
        <v>19</v>
      </c>
      <c r="C616" s="8">
        <v>0</v>
      </c>
      <c r="D616" s="9">
        <v>0</v>
      </c>
      <c r="E616" s="9">
        <v>0</v>
      </c>
      <c r="F616" s="9">
        <v>0</v>
      </c>
      <c r="G616" s="9">
        <v>0</v>
      </c>
      <c r="H616" s="9">
        <v>0</v>
      </c>
      <c r="I616" s="9">
        <v>0</v>
      </c>
      <c r="J616" s="9">
        <v>0</v>
      </c>
      <c r="K616" s="9">
        <v>0</v>
      </c>
      <c r="L616" s="9">
        <v>0</v>
      </c>
      <c r="M616" s="9">
        <v>0</v>
      </c>
      <c r="N616" s="9">
        <v>0</v>
      </c>
      <c r="O616" s="9">
        <v>0</v>
      </c>
      <c r="P616" s="9">
        <v>0</v>
      </c>
      <c r="Q616" s="9">
        <v>0</v>
      </c>
      <c r="R616" s="9">
        <v>0</v>
      </c>
      <c r="S616" s="9">
        <v>0</v>
      </c>
      <c r="T616" s="9">
        <v>0</v>
      </c>
      <c r="U616" s="9">
        <v>0</v>
      </c>
      <c r="V616" s="9">
        <v>0</v>
      </c>
      <c r="W616" s="9">
        <v>0</v>
      </c>
      <c r="X616" s="9">
        <v>0</v>
      </c>
      <c r="Y616" s="58">
        <v>0</v>
      </c>
      <c r="Z616" s="7">
        <v>0</v>
      </c>
      <c r="AC616" s="92" t="e">
        <f>#REF!-Y616</f>
        <v>#REF!</v>
      </c>
      <c r="AD616" s="261"/>
      <c r="AE616" s="99" t="s">
        <v>19</v>
      </c>
      <c r="AF616" s="8">
        <v>0</v>
      </c>
      <c r="AG616" s="100">
        <v>0</v>
      </c>
      <c r="AH616" s="100">
        <v>0</v>
      </c>
    </row>
    <row r="617" spans="1:34" ht="30">
      <c r="A617" s="30" t="s">
        <v>180</v>
      </c>
      <c r="B617" s="61" t="s">
        <v>42</v>
      </c>
      <c r="C617" s="8">
        <v>22</v>
      </c>
      <c r="D617" s="9">
        <v>1576.6023700000003</v>
      </c>
      <c r="E617" s="9">
        <v>74.30855</v>
      </c>
      <c r="F617" s="9">
        <v>409.7</v>
      </c>
      <c r="G617" s="9">
        <v>0</v>
      </c>
      <c r="H617" s="9">
        <v>317.84408</v>
      </c>
      <c r="I617" s="9">
        <v>1957.51095</v>
      </c>
      <c r="J617" s="9">
        <v>0</v>
      </c>
      <c r="K617" s="9">
        <v>0</v>
      </c>
      <c r="L617" s="9">
        <v>0</v>
      </c>
      <c r="M617" s="9">
        <v>349.28229999999996</v>
      </c>
      <c r="N617" s="9">
        <v>41.72023000000001</v>
      </c>
      <c r="O617" s="9">
        <v>0</v>
      </c>
      <c r="P617" s="9">
        <v>0</v>
      </c>
      <c r="Q617" s="9">
        <v>0</v>
      </c>
      <c r="R617" s="9">
        <v>344.20551</v>
      </c>
      <c r="S617" s="9">
        <v>358.4</v>
      </c>
      <c r="T617" s="9">
        <v>11.88088</v>
      </c>
      <c r="U617" s="9">
        <v>0</v>
      </c>
      <c r="V617" s="9">
        <v>0</v>
      </c>
      <c r="W617" s="9">
        <v>0</v>
      </c>
      <c r="X617" s="9">
        <v>0.5</v>
      </c>
      <c r="Y617" s="58">
        <v>5441.954869999999</v>
      </c>
      <c r="Z617" s="7">
        <v>20613.46541666666</v>
      </c>
      <c r="AC617" s="92" t="e">
        <f>#REF!-Y617</f>
        <v>#REF!</v>
      </c>
      <c r="AD617" s="261"/>
      <c r="AE617" s="101" t="s">
        <v>42</v>
      </c>
      <c r="AF617" s="8">
        <v>22</v>
      </c>
      <c r="AG617" s="100">
        <v>20613.46541666666</v>
      </c>
      <c r="AH617" s="100">
        <v>167.0525859985863</v>
      </c>
    </row>
    <row r="618" spans="1:34" ht="33.75" customHeight="1">
      <c r="A618" s="30" t="s">
        <v>180</v>
      </c>
      <c r="B618" s="60" t="s">
        <v>43</v>
      </c>
      <c r="C618" s="8">
        <v>13</v>
      </c>
      <c r="D618" s="9">
        <v>945.7276299999999</v>
      </c>
      <c r="E618" s="9">
        <v>34.80123999999999</v>
      </c>
      <c r="F618" s="9">
        <v>104.9313</v>
      </c>
      <c r="G618" s="9">
        <v>0</v>
      </c>
      <c r="H618" s="9">
        <v>183.26367</v>
      </c>
      <c r="I618" s="9">
        <v>1281.22964</v>
      </c>
      <c r="J618" s="9">
        <v>0</v>
      </c>
      <c r="K618" s="9">
        <v>0</v>
      </c>
      <c r="L618" s="9">
        <v>0</v>
      </c>
      <c r="M618" s="9">
        <v>120.71248999999999</v>
      </c>
      <c r="N618" s="9">
        <v>27.19425</v>
      </c>
      <c r="O618" s="9">
        <v>0.4</v>
      </c>
      <c r="P618" s="9">
        <v>0</v>
      </c>
      <c r="Q618" s="9">
        <v>0</v>
      </c>
      <c r="R618" s="9">
        <v>247.79164</v>
      </c>
      <c r="S618" s="9">
        <v>225.6</v>
      </c>
      <c r="T618" s="9">
        <v>14.02585</v>
      </c>
      <c r="U618" s="9">
        <v>9.8</v>
      </c>
      <c r="V618" s="9">
        <v>0</v>
      </c>
      <c r="W618" s="9">
        <v>0</v>
      </c>
      <c r="X618" s="9">
        <v>1.4636</v>
      </c>
      <c r="Y618" s="58">
        <v>3196.94131</v>
      </c>
      <c r="Z618" s="7">
        <v>20493.21352564103</v>
      </c>
      <c r="AC618" s="92" t="e">
        <f>#REF!-Y618</f>
        <v>#REF!</v>
      </c>
      <c r="AD618" s="261"/>
      <c r="AE618" s="99" t="s">
        <v>43</v>
      </c>
      <c r="AF618" s="8">
        <v>13</v>
      </c>
      <c r="AG618" s="100">
        <v>20493.21352564103</v>
      </c>
      <c r="AH618" s="100">
        <v>178.70825133870733</v>
      </c>
    </row>
    <row r="619" spans="1:34" ht="18.75" customHeight="1">
      <c r="A619" s="30" t="s">
        <v>180</v>
      </c>
      <c r="B619" s="62" t="s">
        <v>8</v>
      </c>
      <c r="C619" s="8"/>
      <c r="D619" s="9"/>
      <c r="E619" s="9"/>
      <c r="F619" s="9"/>
      <c r="G619" s="9"/>
      <c r="H619" s="9"/>
      <c r="I619" s="9"/>
      <c r="J619" s="9"/>
      <c r="K619" s="9"/>
      <c r="L619" s="9"/>
      <c r="M619" s="9"/>
      <c r="N619" s="9"/>
      <c r="O619" s="9"/>
      <c r="P619" s="9"/>
      <c r="Q619" s="9"/>
      <c r="R619" s="9"/>
      <c r="S619" s="9"/>
      <c r="T619" s="9"/>
      <c r="U619" s="9"/>
      <c r="V619" s="9"/>
      <c r="W619" s="9"/>
      <c r="X619" s="9"/>
      <c r="Y619" s="58">
        <v>0</v>
      </c>
      <c r="Z619" s="7">
        <v>0</v>
      </c>
      <c r="AC619" s="92" t="e">
        <f>#REF!-Y619</f>
        <v>#REF!</v>
      </c>
      <c r="AD619" s="261"/>
      <c r="AE619" s="102" t="s">
        <v>8</v>
      </c>
      <c r="AF619" s="8"/>
      <c r="AG619" s="100">
        <v>0</v>
      </c>
      <c r="AH619" s="100">
        <v>0</v>
      </c>
    </row>
    <row r="620" spans="1:34" ht="21" customHeight="1">
      <c r="A620" s="30" t="s">
        <v>180</v>
      </c>
      <c r="B620" s="63" t="s">
        <v>9</v>
      </c>
      <c r="C620" s="8">
        <v>9</v>
      </c>
      <c r="D620" s="9">
        <v>666.33737</v>
      </c>
      <c r="E620" s="9">
        <v>24.19175</v>
      </c>
      <c r="F620" s="9">
        <v>71.2098</v>
      </c>
      <c r="G620" s="9">
        <v>0</v>
      </c>
      <c r="H620" s="9">
        <v>132.54784</v>
      </c>
      <c r="I620" s="9">
        <v>929.70002</v>
      </c>
      <c r="J620" s="9">
        <v>0</v>
      </c>
      <c r="K620" s="9">
        <v>0</v>
      </c>
      <c r="L620" s="9">
        <v>0</v>
      </c>
      <c r="M620" s="9">
        <v>89.27949999999998</v>
      </c>
      <c r="N620" s="9">
        <v>20.46154</v>
      </c>
      <c r="O620" s="9">
        <v>0</v>
      </c>
      <c r="P620" s="9">
        <v>0</v>
      </c>
      <c r="Q620" s="9">
        <v>0</v>
      </c>
      <c r="R620" s="9">
        <v>175.92198000000002</v>
      </c>
      <c r="S620" s="9">
        <v>165.78212</v>
      </c>
      <c r="T620" s="9">
        <v>7.32799</v>
      </c>
      <c r="U620" s="9">
        <v>0</v>
      </c>
      <c r="V620" s="9">
        <v>0</v>
      </c>
      <c r="W620" s="9">
        <v>0</v>
      </c>
      <c r="X620" s="9">
        <v>1.5</v>
      </c>
      <c r="Y620" s="58">
        <v>2284.2599099999998</v>
      </c>
      <c r="Z620" s="7">
        <v>21150.55472222222</v>
      </c>
      <c r="AC620" s="92" t="e">
        <f>#REF!-Y620</f>
        <v>#REF!</v>
      </c>
      <c r="AD620" s="261"/>
      <c r="AE620" s="103" t="s">
        <v>9</v>
      </c>
      <c r="AF620" s="8">
        <v>9</v>
      </c>
      <c r="AG620" s="100">
        <v>21150.55472222222</v>
      </c>
      <c r="AH620" s="100">
        <v>184.2955288550003</v>
      </c>
    </row>
    <row r="621" spans="1:34" ht="33" customHeight="1">
      <c r="A621" s="30" t="s">
        <v>180</v>
      </c>
      <c r="B621" s="64" t="s">
        <v>44</v>
      </c>
      <c r="C621" s="8">
        <v>2</v>
      </c>
      <c r="D621" s="9">
        <v>94.78625000000002</v>
      </c>
      <c r="E621" s="9">
        <v>5.269180000000001</v>
      </c>
      <c r="F621" s="9">
        <v>19.105480000000004</v>
      </c>
      <c r="G621" s="9">
        <v>0</v>
      </c>
      <c r="H621" s="9">
        <v>16.04197</v>
      </c>
      <c r="I621" s="9">
        <v>100.49687</v>
      </c>
      <c r="J621" s="9">
        <v>0</v>
      </c>
      <c r="K621" s="9">
        <v>0</v>
      </c>
      <c r="L621" s="9">
        <v>0</v>
      </c>
      <c r="M621" s="9">
        <v>28.54627</v>
      </c>
      <c r="N621" s="9">
        <v>4.98655</v>
      </c>
      <c r="O621" s="9">
        <v>3.1</v>
      </c>
      <c r="P621" s="9">
        <v>0</v>
      </c>
      <c r="Q621" s="9">
        <v>0</v>
      </c>
      <c r="R621" s="9">
        <v>26.76372</v>
      </c>
      <c r="S621" s="9">
        <v>12.5</v>
      </c>
      <c r="T621" s="9">
        <v>3.6787</v>
      </c>
      <c r="U621" s="9">
        <v>0</v>
      </c>
      <c r="V621" s="9">
        <v>0</v>
      </c>
      <c r="W621" s="9">
        <v>0</v>
      </c>
      <c r="X621" s="9">
        <v>0</v>
      </c>
      <c r="Y621" s="58">
        <v>315.27499000000006</v>
      </c>
      <c r="Z621" s="7">
        <v>13136.45791666667</v>
      </c>
      <c r="AC621" s="92" t="e">
        <f>#REF!-Y621</f>
        <v>#REF!</v>
      </c>
      <c r="AD621" s="261"/>
      <c r="AE621" s="104" t="s">
        <v>44</v>
      </c>
      <c r="AF621" s="8">
        <v>2</v>
      </c>
      <c r="AG621" s="100">
        <v>13136.45791666667</v>
      </c>
      <c r="AH621" s="100">
        <v>136.13666539186852</v>
      </c>
    </row>
    <row r="622" spans="1:34" ht="22.5" customHeight="1">
      <c r="A622" s="30" t="s">
        <v>180</v>
      </c>
      <c r="B622" s="62" t="s">
        <v>8</v>
      </c>
      <c r="C622" s="8"/>
      <c r="D622" s="9"/>
      <c r="E622" s="9"/>
      <c r="F622" s="9"/>
      <c r="G622" s="9"/>
      <c r="H622" s="9"/>
      <c r="I622" s="9"/>
      <c r="J622" s="9"/>
      <c r="K622" s="9"/>
      <c r="L622" s="9"/>
      <c r="M622" s="9"/>
      <c r="N622" s="9"/>
      <c r="O622" s="9"/>
      <c r="P622" s="9"/>
      <c r="Q622" s="9"/>
      <c r="R622" s="9"/>
      <c r="S622" s="9"/>
      <c r="T622" s="9"/>
      <c r="U622" s="9"/>
      <c r="V622" s="9"/>
      <c r="W622" s="9"/>
      <c r="X622" s="9"/>
      <c r="Y622" s="58">
        <v>0</v>
      </c>
      <c r="Z622" s="7">
        <v>0</v>
      </c>
      <c r="AC622" s="92" t="e">
        <f>#REF!-Y622</f>
        <v>#REF!</v>
      </c>
      <c r="AD622" s="261"/>
      <c r="AE622" s="102" t="s">
        <v>8</v>
      </c>
      <c r="AF622" s="8"/>
      <c r="AG622" s="100">
        <v>0</v>
      </c>
      <c r="AH622" s="100">
        <v>0</v>
      </c>
    </row>
    <row r="623" spans="1:34" ht="24" customHeight="1">
      <c r="A623" s="30" t="s">
        <v>180</v>
      </c>
      <c r="B623" s="63" t="s">
        <v>10</v>
      </c>
      <c r="C623" s="8">
        <v>1</v>
      </c>
      <c r="D623" s="9">
        <v>64.22158</v>
      </c>
      <c r="E623" s="9">
        <v>4.1659999999999995</v>
      </c>
      <c r="F623" s="9">
        <v>18.620220000000003</v>
      </c>
      <c r="G623" s="9">
        <v>0</v>
      </c>
      <c r="H623" s="9">
        <v>11.869829999999999</v>
      </c>
      <c r="I623" s="9">
        <v>86.29438999999999</v>
      </c>
      <c r="J623" s="9">
        <v>0</v>
      </c>
      <c r="K623" s="9">
        <v>0</v>
      </c>
      <c r="L623" s="9">
        <v>0</v>
      </c>
      <c r="M623" s="9">
        <v>11.6954</v>
      </c>
      <c r="N623" s="9">
        <v>3.58655</v>
      </c>
      <c r="O623" s="9">
        <v>0.5</v>
      </c>
      <c r="P623" s="9">
        <v>0</v>
      </c>
      <c r="Q623" s="9">
        <v>0</v>
      </c>
      <c r="R623" s="9">
        <v>14</v>
      </c>
      <c r="S623" s="9">
        <v>12.5</v>
      </c>
      <c r="T623" s="9">
        <v>1.1787</v>
      </c>
      <c r="U623" s="9">
        <v>0</v>
      </c>
      <c r="V623" s="9">
        <v>0</v>
      </c>
      <c r="W623" s="9">
        <v>0</v>
      </c>
      <c r="X623" s="9">
        <v>0</v>
      </c>
      <c r="Y623" s="58">
        <v>228.63266999999996</v>
      </c>
      <c r="Z623" s="7">
        <v>19052.722499999996</v>
      </c>
      <c r="AC623" s="92" t="e">
        <f>#REF!-Y623</f>
        <v>#REF!</v>
      </c>
      <c r="AD623" s="261"/>
      <c r="AE623" s="103" t="s">
        <v>10</v>
      </c>
      <c r="AF623" s="8">
        <v>1</v>
      </c>
      <c r="AG623" s="100">
        <v>19052.722499999996</v>
      </c>
      <c r="AH623" s="100">
        <v>172.31625257429042</v>
      </c>
    </row>
    <row r="624" spans="1:34" ht="28.5" customHeight="1">
      <c r="A624" s="30" t="s">
        <v>180</v>
      </c>
      <c r="B624" s="65" t="s">
        <v>11</v>
      </c>
      <c r="C624" s="8">
        <v>2</v>
      </c>
      <c r="D624" s="9">
        <v>125.11506</v>
      </c>
      <c r="E624" s="9">
        <v>0</v>
      </c>
      <c r="F624" s="9">
        <v>1.6</v>
      </c>
      <c r="G624" s="9">
        <v>0</v>
      </c>
      <c r="H624" s="9">
        <v>142.22063</v>
      </c>
      <c r="I624" s="9">
        <v>43.79826</v>
      </c>
      <c r="J624" s="9">
        <v>0</v>
      </c>
      <c r="K624" s="9">
        <v>0</v>
      </c>
      <c r="L624" s="9">
        <v>0</v>
      </c>
      <c r="M624" s="9">
        <v>11.183000000000002</v>
      </c>
      <c r="N624" s="9">
        <v>0</v>
      </c>
      <c r="O624" s="9">
        <v>1.84567</v>
      </c>
      <c r="P624" s="9">
        <v>0</v>
      </c>
      <c r="Q624" s="9">
        <v>0</v>
      </c>
      <c r="R624" s="9">
        <v>29.17105</v>
      </c>
      <c r="S624" s="9">
        <v>26.8</v>
      </c>
      <c r="T624" s="9">
        <v>0</v>
      </c>
      <c r="U624" s="9">
        <v>0</v>
      </c>
      <c r="V624" s="9">
        <v>0</v>
      </c>
      <c r="W624" s="9">
        <v>6.4</v>
      </c>
      <c r="X624" s="9">
        <v>3.1999999999999997</v>
      </c>
      <c r="Y624" s="58">
        <v>391.33367</v>
      </c>
      <c r="Z624" s="7">
        <v>16305.569583333334</v>
      </c>
      <c r="AC624" s="92" t="e">
        <f>#REF!-Y624</f>
        <v>#REF!</v>
      </c>
      <c r="AD624" s="261"/>
      <c r="AE624" s="10" t="s">
        <v>11</v>
      </c>
      <c r="AF624" s="8">
        <v>2</v>
      </c>
      <c r="AG624" s="100">
        <v>16305.569583333334</v>
      </c>
      <c r="AH624" s="100">
        <v>170.09853969618047</v>
      </c>
    </row>
    <row r="625" spans="1:34" ht="25.5" customHeight="1">
      <c r="A625" s="30" t="s">
        <v>180</v>
      </c>
      <c r="B625" s="65" t="s">
        <v>13</v>
      </c>
      <c r="C625" s="8">
        <v>24</v>
      </c>
      <c r="D625" s="9">
        <v>3915.92075</v>
      </c>
      <c r="E625" s="9">
        <v>0</v>
      </c>
      <c r="F625" s="9">
        <v>816.24665</v>
      </c>
      <c r="G625" s="9">
        <v>24.626070000000002</v>
      </c>
      <c r="H625" s="9">
        <v>1234.5505</v>
      </c>
      <c r="I625" s="9">
        <v>844.82201</v>
      </c>
      <c r="J625" s="9">
        <v>0</v>
      </c>
      <c r="K625" s="9">
        <v>0</v>
      </c>
      <c r="L625" s="9">
        <v>0</v>
      </c>
      <c r="M625" s="9">
        <v>429.344807</v>
      </c>
      <c r="N625" s="9">
        <v>60.40645</v>
      </c>
      <c r="O625" s="9">
        <v>0</v>
      </c>
      <c r="P625" s="9">
        <v>0</v>
      </c>
      <c r="Q625" s="9">
        <v>0</v>
      </c>
      <c r="R625" s="9">
        <v>560.71337</v>
      </c>
      <c r="S625" s="9">
        <v>547.25156</v>
      </c>
      <c r="T625" s="9">
        <v>0</v>
      </c>
      <c r="U625" s="9">
        <v>0</v>
      </c>
      <c r="V625" s="9">
        <v>0</v>
      </c>
      <c r="W625" s="9">
        <v>0</v>
      </c>
      <c r="X625" s="9">
        <v>6.199999999999999</v>
      </c>
      <c r="Y625" s="58">
        <v>8440.082167000002</v>
      </c>
      <c r="Z625" s="7">
        <v>29305.840857638897</v>
      </c>
      <c r="AC625" s="92" t="e">
        <f>#REF!-Y625</f>
        <v>#REF!</v>
      </c>
      <c r="AD625" s="261"/>
      <c r="AE625" s="10" t="s">
        <v>13</v>
      </c>
      <c r="AF625" s="8">
        <v>24</v>
      </c>
      <c r="AG625" s="100">
        <v>29305.840857638897</v>
      </c>
      <c r="AH625" s="100">
        <v>67.07551653081846</v>
      </c>
    </row>
    <row r="626" spans="1:34" ht="24.75" customHeight="1">
      <c r="A626" s="30" t="s">
        <v>180</v>
      </c>
      <c r="B626" s="62" t="s">
        <v>8</v>
      </c>
      <c r="C626" s="8"/>
      <c r="D626" s="9"/>
      <c r="E626" s="9"/>
      <c r="F626" s="9"/>
      <c r="G626" s="9"/>
      <c r="H626" s="9"/>
      <c r="I626" s="9"/>
      <c r="J626" s="9"/>
      <c r="K626" s="9"/>
      <c r="L626" s="9"/>
      <c r="M626" s="9"/>
      <c r="N626" s="9"/>
      <c r="O626" s="9"/>
      <c r="P626" s="9"/>
      <c r="Q626" s="9"/>
      <c r="R626" s="9"/>
      <c r="S626" s="9"/>
      <c r="T626" s="9"/>
      <c r="U626" s="9"/>
      <c r="V626" s="9"/>
      <c r="W626" s="9"/>
      <c r="X626" s="9"/>
      <c r="Y626" s="58">
        <v>0</v>
      </c>
      <c r="Z626" s="7">
        <v>0</v>
      </c>
      <c r="AC626" s="92" t="e">
        <f>#REF!-Y626</f>
        <v>#REF!</v>
      </c>
      <c r="AD626" s="261"/>
      <c r="AE626" s="102" t="s">
        <v>8</v>
      </c>
      <c r="AF626" s="8"/>
      <c r="AG626" s="100">
        <v>0</v>
      </c>
      <c r="AH626" s="100">
        <v>0</v>
      </c>
    </row>
    <row r="627" spans="1:34" ht="22.5" customHeight="1">
      <c r="A627" s="30" t="s">
        <v>180</v>
      </c>
      <c r="B627" s="63" t="s">
        <v>12</v>
      </c>
      <c r="C627" s="8">
        <v>24</v>
      </c>
      <c r="D627" s="9">
        <v>3915.92075</v>
      </c>
      <c r="E627" s="9">
        <v>0</v>
      </c>
      <c r="F627" s="9">
        <v>816.24665</v>
      </c>
      <c r="G627" s="9">
        <v>24.626070000000002</v>
      </c>
      <c r="H627" s="9">
        <v>1234.5505</v>
      </c>
      <c r="I627" s="9">
        <v>844.82201</v>
      </c>
      <c r="J627" s="9">
        <v>0</v>
      </c>
      <c r="K627" s="9">
        <v>0</v>
      </c>
      <c r="L627" s="9">
        <v>0</v>
      </c>
      <c r="M627" s="9">
        <v>429.35024999999996</v>
      </c>
      <c r="N627" s="9">
        <v>60.40645</v>
      </c>
      <c r="O627" s="9">
        <v>0</v>
      </c>
      <c r="P627" s="9">
        <v>0</v>
      </c>
      <c r="Q627" s="9">
        <v>0</v>
      </c>
      <c r="R627" s="9">
        <v>560.71337</v>
      </c>
      <c r="S627" s="9">
        <v>547.3</v>
      </c>
      <c r="T627" s="9">
        <v>0</v>
      </c>
      <c r="U627" s="9">
        <v>0</v>
      </c>
      <c r="V627" s="9">
        <v>0</v>
      </c>
      <c r="W627" s="9">
        <v>0</v>
      </c>
      <c r="X627" s="9">
        <v>6.199999999999999</v>
      </c>
      <c r="Y627" s="58">
        <v>8440.136050000003</v>
      </c>
      <c r="Z627" s="7">
        <v>29306.0279513889</v>
      </c>
      <c r="AC627" s="92" t="e">
        <f>#REF!-Y627</f>
        <v>#REF!</v>
      </c>
      <c r="AD627" s="261"/>
      <c r="AE627" s="103" t="s">
        <v>12</v>
      </c>
      <c r="AF627" s="8">
        <v>24</v>
      </c>
      <c r="AG627" s="100">
        <v>29306.0279513889</v>
      </c>
      <c r="AH627" s="100">
        <v>67.07675353235891</v>
      </c>
    </row>
    <row r="628" spans="1:34" ht="21.75" customHeight="1" thickBot="1">
      <c r="A628" s="30" t="s">
        <v>180</v>
      </c>
      <c r="B628" s="64" t="s">
        <v>41</v>
      </c>
      <c r="C628" s="8">
        <v>7</v>
      </c>
      <c r="D628" s="9">
        <v>505.85156</v>
      </c>
      <c r="E628" s="9">
        <v>0</v>
      </c>
      <c r="F628" s="9">
        <v>0</v>
      </c>
      <c r="G628" s="9">
        <v>0</v>
      </c>
      <c r="H628" s="9">
        <v>402.01471000000004</v>
      </c>
      <c r="I628" s="9">
        <v>74.94192</v>
      </c>
      <c r="J628" s="9">
        <v>0</v>
      </c>
      <c r="K628" s="9">
        <v>0</v>
      </c>
      <c r="L628" s="9">
        <v>0</v>
      </c>
      <c r="M628" s="9">
        <v>37.59522</v>
      </c>
      <c r="N628" s="9">
        <v>5.94909</v>
      </c>
      <c r="O628" s="9">
        <v>71.39999999999999</v>
      </c>
      <c r="P628" s="9">
        <v>13.42832</v>
      </c>
      <c r="Q628" s="9">
        <v>0</v>
      </c>
      <c r="R628" s="9">
        <v>57.3751</v>
      </c>
      <c r="S628" s="9">
        <v>0</v>
      </c>
      <c r="T628" s="9">
        <v>0</v>
      </c>
      <c r="U628" s="9">
        <v>0</v>
      </c>
      <c r="V628" s="9">
        <v>0</v>
      </c>
      <c r="W628" s="9">
        <v>0</v>
      </c>
      <c r="X628" s="9">
        <v>0</v>
      </c>
      <c r="Y628" s="58">
        <v>1168.55592</v>
      </c>
      <c r="Z628" s="7">
        <v>13911.380000000001</v>
      </c>
      <c r="AC628" s="92" t="e">
        <f>#REF!-Y628</f>
        <v>#REF!</v>
      </c>
      <c r="AD628" s="263"/>
      <c r="AE628" s="246" t="s">
        <v>41</v>
      </c>
      <c r="AF628" s="50">
        <v>7</v>
      </c>
      <c r="AG628" s="248">
        <v>13911.380000000001</v>
      </c>
      <c r="AH628" s="248">
        <v>94.28786381522674</v>
      </c>
    </row>
    <row r="629" spans="1:34" ht="38.25" thickBot="1">
      <c r="A629" s="30" t="s">
        <v>181</v>
      </c>
      <c r="B629" s="17" t="s">
        <v>7</v>
      </c>
      <c r="C629" s="51">
        <v>150</v>
      </c>
      <c r="D629" s="53">
        <v>14015.427000000001</v>
      </c>
      <c r="E629" s="53">
        <v>385.02799999999996</v>
      </c>
      <c r="F629" s="53">
        <v>3571.758</v>
      </c>
      <c r="G629" s="53">
        <v>0</v>
      </c>
      <c r="H629" s="53">
        <v>6965.802</v>
      </c>
      <c r="I629" s="53">
        <v>7415.227000000001</v>
      </c>
      <c r="J629" s="53">
        <v>0</v>
      </c>
      <c r="K629" s="53">
        <v>0</v>
      </c>
      <c r="L629" s="53">
        <v>0</v>
      </c>
      <c r="M629" s="53">
        <v>2482.001</v>
      </c>
      <c r="N629" s="53">
        <v>266.057</v>
      </c>
      <c r="O629" s="53">
        <v>160.62900000000002</v>
      </c>
      <c r="P629" s="53">
        <v>30.2</v>
      </c>
      <c r="Q629" s="53">
        <v>0</v>
      </c>
      <c r="R629" s="53">
        <v>2424.3129999999996</v>
      </c>
      <c r="S629" s="53">
        <v>0</v>
      </c>
      <c r="T629" s="53">
        <v>164.285</v>
      </c>
      <c r="U629" s="53">
        <v>0</v>
      </c>
      <c r="V629" s="53">
        <v>0</v>
      </c>
      <c r="W629" s="53">
        <v>0</v>
      </c>
      <c r="X629" s="53">
        <v>17.655</v>
      </c>
      <c r="Y629" s="53">
        <v>37898.382</v>
      </c>
      <c r="Z629" s="54">
        <v>21054.656666666666</v>
      </c>
      <c r="AC629" s="92" t="e">
        <f>#REF!-Y629</f>
        <v>#REF!</v>
      </c>
      <c r="AD629" s="236" t="s">
        <v>181</v>
      </c>
      <c r="AE629" s="237" t="s">
        <v>7</v>
      </c>
      <c r="AF629" s="112">
        <v>150</v>
      </c>
      <c r="AG629" s="238">
        <v>21054.656666666666</v>
      </c>
      <c r="AH629" s="238">
        <v>102.60856840109116</v>
      </c>
    </row>
    <row r="630" spans="1:34" ht="26.25" customHeight="1">
      <c r="A630" s="30" t="s">
        <v>181</v>
      </c>
      <c r="B630" s="57" t="s">
        <v>14</v>
      </c>
      <c r="C630" s="8"/>
      <c r="D630" s="9"/>
      <c r="E630" s="9"/>
      <c r="F630" s="9"/>
      <c r="G630" s="9"/>
      <c r="H630" s="9"/>
      <c r="I630" s="9"/>
      <c r="J630" s="9"/>
      <c r="K630" s="9"/>
      <c r="L630" s="9"/>
      <c r="M630" s="9"/>
      <c r="N630" s="9"/>
      <c r="O630" s="9"/>
      <c r="P630" s="9"/>
      <c r="Q630" s="9"/>
      <c r="R630" s="9"/>
      <c r="S630" s="9"/>
      <c r="T630" s="9"/>
      <c r="U630" s="9"/>
      <c r="V630" s="9"/>
      <c r="W630" s="9"/>
      <c r="X630" s="9"/>
      <c r="Y630" s="58"/>
      <c r="Z630" s="7">
        <v>0</v>
      </c>
      <c r="AC630" s="92" t="e">
        <f>#REF!-Y630</f>
        <v>#REF!</v>
      </c>
      <c r="AD630" s="262"/>
      <c r="AE630" s="245" t="s">
        <v>14</v>
      </c>
      <c r="AF630" s="118"/>
      <c r="AG630" s="249"/>
      <c r="AH630" s="250">
        <v>0</v>
      </c>
    </row>
    <row r="631" spans="1:34" ht="27.75" customHeight="1">
      <c r="A631" s="30" t="s">
        <v>181</v>
      </c>
      <c r="B631" s="60" t="s">
        <v>3</v>
      </c>
      <c r="C631" s="8">
        <v>2</v>
      </c>
      <c r="D631" s="9">
        <v>380.977</v>
      </c>
      <c r="E631" s="9">
        <v>15.45</v>
      </c>
      <c r="F631" s="9">
        <v>173.23</v>
      </c>
      <c r="G631" s="9">
        <v>0</v>
      </c>
      <c r="H631" s="9">
        <v>18.52</v>
      </c>
      <c r="I631" s="9">
        <v>406.919</v>
      </c>
      <c r="J631" s="9">
        <v>0</v>
      </c>
      <c r="K631" s="9">
        <v>0</v>
      </c>
      <c r="L631" s="9">
        <v>0</v>
      </c>
      <c r="M631" s="9">
        <v>96.457</v>
      </c>
      <c r="N631" s="9">
        <v>0</v>
      </c>
      <c r="O631" s="9">
        <v>0</v>
      </c>
      <c r="P631" s="9">
        <v>0</v>
      </c>
      <c r="Q631" s="9">
        <v>0</v>
      </c>
      <c r="R631" s="9">
        <v>70.068</v>
      </c>
      <c r="S631" s="9">
        <v>0</v>
      </c>
      <c r="T631" s="9">
        <v>0</v>
      </c>
      <c r="U631" s="9">
        <v>0</v>
      </c>
      <c r="V631" s="9">
        <v>0</v>
      </c>
      <c r="W631" s="9">
        <v>0</v>
      </c>
      <c r="X631" s="9">
        <v>0</v>
      </c>
      <c r="Y631" s="58">
        <v>1161.6209999999999</v>
      </c>
      <c r="Z631" s="7">
        <v>48400.87499999999</v>
      </c>
      <c r="AC631" s="92" t="e">
        <f>#REF!-Y631</f>
        <v>#REF!</v>
      </c>
      <c r="AD631" s="261"/>
      <c r="AE631" s="99" t="s">
        <v>3</v>
      </c>
      <c r="AF631" s="8">
        <v>2</v>
      </c>
      <c r="AG631" s="100">
        <v>48400.87499999999</v>
      </c>
      <c r="AH631" s="100">
        <v>111.67052079259379</v>
      </c>
    </row>
    <row r="632" spans="1:34" ht="27.75" customHeight="1">
      <c r="A632" s="30" t="s">
        <v>181</v>
      </c>
      <c r="B632" s="60" t="s">
        <v>2</v>
      </c>
      <c r="C632" s="8">
        <v>20</v>
      </c>
      <c r="D632" s="9">
        <v>2147.4</v>
      </c>
      <c r="E632" s="9">
        <v>131.7</v>
      </c>
      <c r="F632" s="9">
        <v>950.35</v>
      </c>
      <c r="G632" s="9">
        <v>0</v>
      </c>
      <c r="H632" s="9">
        <v>63.192</v>
      </c>
      <c r="I632" s="9">
        <v>2257.1</v>
      </c>
      <c r="J632" s="9">
        <v>0</v>
      </c>
      <c r="K632" s="9">
        <v>0</v>
      </c>
      <c r="L632" s="9">
        <v>0</v>
      </c>
      <c r="M632" s="9">
        <v>563.998</v>
      </c>
      <c r="N632" s="9">
        <v>62.417</v>
      </c>
      <c r="O632" s="9">
        <v>0</v>
      </c>
      <c r="P632" s="9">
        <v>0</v>
      </c>
      <c r="Q632" s="9">
        <v>0</v>
      </c>
      <c r="R632" s="9">
        <v>412.6</v>
      </c>
      <c r="S632" s="9">
        <v>0</v>
      </c>
      <c r="T632" s="9">
        <v>0</v>
      </c>
      <c r="U632" s="9">
        <v>0</v>
      </c>
      <c r="V632" s="9">
        <v>0</v>
      </c>
      <c r="W632" s="9">
        <v>0</v>
      </c>
      <c r="X632" s="9">
        <v>2.9</v>
      </c>
      <c r="Y632" s="58">
        <v>6591.657</v>
      </c>
      <c r="Z632" s="7">
        <v>27465.2375</v>
      </c>
      <c r="AC632" s="92" t="e">
        <f>#REF!-Y632</f>
        <v>#REF!</v>
      </c>
      <c r="AD632" s="261"/>
      <c r="AE632" s="99" t="s">
        <v>2</v>
      </c>
      <c r="AF632" s="8">
        <v>20</v>
      </c>
      <c r="AG632" s="100">
        <v>27465.2375</v>
      </c>
      <c r="AH632" s="100">
        <v>108.0512247368911</v>
      </c>
    </row>
    <row r="633" spans="1:34" ht="28.5" customHeight="1">
      <c r="A633" s="30" t="s">
        <v>181</v>
      </c>
      <c r="B633" s="60" t="s">
        <v>19</v>
      </c>
      <c r="C633" s="8">
        <v>0</v>
      </c>
      <c r="D633" s="9">
        <v>0</v>
      </c>
      <c r="E633" s="9">
        <v>0</v>
      </c>
      <c r="F633" s="9">
        <v>0</v>
      </c>
      <c r="G633" s="9">
        <v>0</v>
      </c>
      <c r="H633" s="9">
        <v>0</v>
      </c>
      <c r="I633" s="9">
        <v>0</v>
      </c>
      <c r="J633" s="9">
        <v>0</v>
      </c>
      <c r="K633" s="9">
        <v>0</v>
      </c>
      <c r="L633" s="9">
        <v>0</v>
      </c>
      <c r="M633" s="9">
        <v>0</v>
      </c>
      <c r="N633" s="9">
        <v>0</v>
      </c>
      <c r="O633" s="9">
        <v>0</v>
      </c>
      <c r="P633" s="9">
        <v>0</v>
      </c>
      <c r="Q633" s="9">
        <v>0</v>
      </c>
      <c r="R633" s="9">
        <v>0</v>
      </c>
      <c r="S633" s="9">
        <v>0</v>
      </c>
      <c r="T633" s="9">
        <v>0</v>
      </c>
      <c r="U633" s="9">
        <v>0</v>
      </c>
      <c r="V633" s="9">
        <v>0</v>
      </c>
      <c r="W633" s="9">
        <v>0</v>
      </c>
      <c r="X633" s="9">
        <v>0</v>
      </c>
      <c r="Y633" s="58">
        <v>0</v>
      </c>
      <c r="Z633" s="7">
        <v>0</v>
      </c>
      <c r="AC633" s="92" t="e">
        <f>#REF!-Y633</f>
        <v>#REF!</v>
      </c>
      <c r="AD633" s="261"/>
      <c r="AE633" s="99" t="s">
        <v>19</v>
      </c>
      <c r="AF633" s="8">
        <v>0</v>
      </c>
      <c r="AG633" s="100">
        <v>0</v>
      </c>
      <c r="AH633" s="100">
        <v>0</v>
      </c>
    </row>
    <row r="634" spans="1:34" ht="30">
      <c r="A634" s="30" t="s">
        <v>181</v>
      </c>
      <c r="B634" s="61" t="s">
        <v>42</v>
      </c>
      <c r="C634" s="8">
        <v>30</v>
      </c>
      <c r="D634" s="9">
        <v>2088.385</v>
      </c>
      <c r="E634" s="9">
        <v>122.2</v>
      </c>
      <c r="F634" s="9">
        <v>742.9</v>
      </c>
      <c r="G634" s="9">
        <v>0</v>
      </c>
      <c r="H634" s="9">
        <v>21.1</v>
      </c>
      <c r="I634" s="9">
        <v>2106.4</v>
      </c>
      <c r="J634" s="9">
        <v>0</v>
      </c>
      <c r="K634" s="9">
        <v>0</v>
      </c>
      <c r="L634" s="9">
        <v>0</v>
      </c>
      <c r="M634" s="9">
        <v>449.74</v>
      </c>
      <c r="N634" s="9">
        <v>78.95</v>
      </c>
      <c r="O634" s="9">
        <v>0</v>
      </c>
      <c r="P634" s="9">
        <v>0</v>
      </c>
      <c r="Q634" s="9">
        <v>0</v>
      </c>
      <c r="R634" s="9">
        <v>375.98</v>
      </c>
      <c r="S634" s="9">
        <v>0</v>
      </c>
      <c r="T634" s="9">
        <v>46.459</v>
      </c>
      <c r="U634" s="9">
        <v>0</v>
      </c>
      <c r="V634" s="9">
        <v>0</v>
      </c>
      <c r="W634" s="9">
        <v>0</v>
      </c>
      <c r="X634" s="9">
        <v>5.455</v>
      </c>
      <c r="Y634" s="58">
        <v>6037.569</v>
      </c>
      <c r="Z634" s="7">
        <v>16771.025</v>
      </c>
      <c r="AC634" s="92" t="e">
        <f>#REF!-Y634</f>
        <v>#REF!</v>
      </c>
      <c r="AD634" s="261"/>
      <c r="AE634" s="101" t="s">
        <v>42</v>
      </c>
      <c r="AF634" s="8">
        <v>30</v>
      </c>
      <c r="AG634" s="100">
        <v>16771.025</v>
      </c>
      <c r="AH634" s="100">
        <v>101.8729784019709</v>
      </c>
    </row>
    <row r="635" spans="1:34" ht="27.75" customHeight="1">
      <c r="A635" s="30" t="s">
        <v>181</v>
      </c>
      <c r="B635" s="60" t="s">
        <v>43</v>
      </c>
      <c r="C635" s="8">
        <v>39</v>
      </c>
      <c r="D635" s="9">
        <v>2331.19</v>
      </c>
      <c r="E635" s="9">
        <v>105.348</v>
      </c>
      <c r="F635" s="9">
        <v>418.56</v>
      </c>
      <c r="G635" s="9">
        <v>0</v>
      </c>
      <c r="H635" s="9">
        <v>13</v>
      </c>
      <c r="I635" s="9">
        <v>2422.52</v>
      </c>
      <c r="J635" s="9">
        <v>0</v>
      </c>
      <c r="K635" s="9">
        <v>0</v>
      </c>
      <c r="L635" s="9">
        <v>0</v>
      </c>
      <c r="M635" s="9">
        <v>454</v>
      </c>
      <c r="N635" s="9">
        <v>53.1</v>
      </c>
      <c r="O635" s="9">
        <v>0.46</v>
      </c>
      <c r="P635" s="9">
        <v>0</v>
      </c>
      <c r="Q635" s="9">
        <v>0</v>
      </c>
      <c r="R635" s="9">
        <v>386.6</v>
      </c>
      <c r="S635" s="9">
        <v>0</v>
      </c>
      <c r="T635" s="9">
        <v>41.4</v>
      </c>
      <c r="U635" s="9">
        <v>0</v>
      </c>
      <c r="V635" s="9">
        <v>0</v>
      </c>
      <c r="W635" s="9">
        <v>0</v>
      </c>
      <c r="X635" s="9">
        <v>0</v>
      </c>
      <c r="Y635" s="58">
        <v>6226.178000000001</v>
      </c>
      <c r="Z635" s="7">
        <v>13303.799145299146</v>
      </c>
      <c r="AC635" s="92" t="e">
        <f>#REF!-Y635</f>
        <v>#REF!</v>
      </c>
      <c r="AD635" s="261"/>
      <c r="AE635" s="99" t="s">
        <v>43</v>
      </c>
      <c r="AF635" s="8">
        <v>39</v>
      </c>
      <c r="AG635" s="100">
        <v>13303.799145299146</v>
      </c>
      <c r="AH635" s="100">
        <v>104.47539668581283</v>
      </c>
    </row>
    <row r="636" spans="1:34" ht="24.75" customHeight="1">
      <c r="A636" s="30" t="s">
        <v>181</v>
      </c>
      <c r="B636" s="62" t="s">
        <v>8</v>
      </c>
      <c r="C636" s="8"/>
      <c r="D636" s="9"/>
      <c r="E636" s="9"/>
      <c r="F636" s="9"/>
      <c r="G636" s="9"/>
      <c r="H636" s="9"/>
      <c r="I636" s="9"/>
      <c r="J636" s="9"/>
      <c r="K636" s="9"/>
      <c r="L636" s="9"/>
      <c r="M636" s="9"/>
      <c r="N636" s="9"/>
      <c r="O636" s="9"/>
      <c r="P636" s="9"/>
      <c r="Q636" s="9"/>
      <c r="R636" s="9"/>
      <c r="S636" s="9"/>
      <c r="T636" s="9"/>
      <c r="U636" s="9"/>
      <c r="V636" s="9"/>
      <c r="W636" s="9"/>
      <c r="X636" s="9"/>
      <c r="Y636" s="58">
        <v>0</v>
      </c>
      <c r="Z636" s="7">
        <v>0</v>
      </c>
      <c r="AC636" s="92" t="e">
        <f>#REF!-Y636</f>
        <v>#REF!</v>
      </c>
      <c r="AD636" s="261"/>
      <c r="AE636" s="102" t="s">
        <v>8</v>
      </c>
      <c r="AF636" s="8"/>
      <c r="AG636" s="100">
        <v>0</v>
      </c>
      <c r="AH636" s="100">
        <v>0</v>
      </c>
    </row>
    <row r="637" spans="1:34" ht="20.25" customHeight="1">
      <c r="A637" s="30" t="s">
        <v>181</v>
      </c>
      <c r="B637" s="63" t="s">
        <v>9</v>
      </c>
      <c r="C637" s="8">
        <v>23</v>
      </c>
      <c r="D637" s="9">
        <v>1266.48</v>
      </c>
      <c r="E637" s="9">
        <v>43.617</v>
      </c>
      <c r="F637" s="9">
        <v>79.246</v>
      </c>
      <c r="G637" s="9">
        <v>0</v>
      </c>
      <c r="H637" s="9">
        <v>9.75</v>
      </c>
      <c r="I637" s="9">
        <v>1305.4</v>
      </c>
      <c r="J637" s="9">
        <v>0</v>
      </c>
      <c r="K637" s="9">
        <v>0</v>
      </c>
      <c r="L637" s="9">
        <v>0</v>
      </c>
      <c r="M637" s="9">
        <v>227.507</v>
      </c>
      <c r="N637" s="9">
        <v>27.126</v>
      </c>
      <c r="O637" s="9">
        <v>0.46</v>
      </c>
      <c r="P637" s="9">
        <v>0</v>
      </c>
      <c r="Q637" s="9">
        <v>0</v>
      </c>
      <c r="R637" s="9">
        <v>186</v>
      </c>
      <c r="S637" s="9">
        <v>0</v>
      </c>
      <c r="T637" s="9">
        <v>15.184</v>
      </c>
      <c r="U637" s="9">
        <v>0</v>
      </c>
      <c r="V637" s="9">
        <v>0</v>
      </c>
      <c r="W637" s="9">
        <v>0</v>
      </c>
      <c r="X637" s="9">
        <v>0</v>
      </c>
      <c r="Y637" s="58">
        <v>3160.770000000001</v>
      </c>
      <c r="Z637" s="7">
        <v>11452.065217391308</v>
      </c>
      <c r="AC637" s="92" t="e">
        <f>#REF!-Y637</f>
        <v>#REF!</v>
      </c>
      <c r="AD637" s="261"/>
      <c r="AE637" s="103" t="s">
        <v>9</v>
      </c>
      <c r="AF637" s="8">
        <v>23</v>
      </c>
      <c r="AG637" s="100">
        <v>11452.065217391308</v>
      </c>
      <c r="AH637" s="100">
        <v>103.84293474827871</v>
      </c>
    </row>
    <row r="638" spans="1:34" ht="30" customHeight="1">
      <c r="A638" s="30" t="s">
        <v>181</v>
      </c>
      <c r="B638" s="64" t="s">
        <v>44</v>
      </c>
      <c r="C638" s="8">
        <v>5</v>
      </c>
      <c r="D638" s="9">
        <v>227.56</v>
      </c>
      <c r="E638" s="9">
        <v>10.33</v>
      </c>
      <c r="F638" s="9">
        <v>15.528</v>
      </c>
      <c r="G638" s="9">
        <v>0</v>
      </c>
      <c r="H638" s="9">
        <v>0</v>
      </c>
      <c r="I638" s="9">
        <v>222.288</v>
      </c>
      <c r="J638" s="9">
        <v>0</v>
      </c>
      <c r="K638" s="9">
        <v>0</v>
      </c>
      <c r="L638" s="9">
        <v>0</v>
      </c>
      <c r="M638" s="9">
        <v>39.929</v>
      </c>
      <c r="N638" s="9">
        <v>2.86</v>
      </c>
      <c r="O638" s="9">
        <v>11.6</v>
      </c>
      <c r="P638" s="9">
        <v>0</v>
      </c>
      <c r="Q638" s="9">
        <v>0</v>
      </c>
      <c r="R638" s="9">
        <v>36.2</v>
      </c>
      <c r="S638" s="9">
        <v>0</v>
      </c>
      <c r="T638" s="9">
        <v>-1</v>
      </c>
      <c r="U638" s="9">
        <v>0</v>
      </c>
      <c r="V638" s="9">
        <v>0</v>
      </c>
      <c r="W638" s="9">
        <v>0</v>
      </c>
      <c r="X638" s="9">
        <v>0.4</v>
      </c>
      <c r="Y638" s="58">
        <v>565.695</v>
      </c>
      <c r="Z638" s="7">
        <v>9428.25</v>
      </c>
      <c r="AC638" s="92" t="e">
        <f>#REF!-Y638</f>
        <v>#REF!</v>
      </c>
      <c r="AD638" s="261"/>
      <c r="AE638" s="104" t="s">
        <v>44</v>
      </c>
      <c r="AF638" s="8">
        <v>5</v>
      </c>
      <c r="AG638" s="100">
        <v>9428.25</v>
      </c>
      <c r="AH638" s="100">
        <v>97.6832483740552</v>
      </c>
    </row>
    <row r="639" spans="1:34" ht="20.25" customHeight="1">
      <c r="A639" s="30" t="s">
        <v>181</v>
      </c>
      <c r="B639" s="62" t="s">
        <v>8</v>
      </c>
      <c r="C639" s="8"/>
      <c r="D639" s="9"/>
      <c r="E639" s="9"/>
      <c r="F639" s="9"/>
      <c r="G639" s="9"/>
      <c r="H639" s="9"/>
      <c r="I639" s="9"/>
      <c r="J639" s="9"/>
      <c r="K639" s="9"/>
      <c r="L639" s="9"/>
      <c r="M639" s="9"/>
      <c r="N639" s="9"/>
      <c r="O639" s="9"/>
      <c r="P639" s="9"/>
      <c r="Q639" s="9"/>
      <c r="R639" s="9"/>
      <c r="S639" s="9"/>
      <c r="T639" s="9"/>
      <c r="U639" s="9"/>
      <c r="V639" s="9"/>
      <c r="W639" s="9"/>
      <c r="X639" s="9"/>
      <c r="Y639" s="58">
        <v>0</v>
      </c>
      <c r="Z639" s="7">
        <v>0</v>
      </c>
      <c r="AC639" s="92" t="e">
        <f>#REF!-Y639</f>
        <v>#REF!</v>
      </c>
      <c r="AD639" s="261"/>
      <c r="AE639" s="102" t="s">
        <v>8</v>
      </c>
      <c r="AF639" s="8"/>
      <c r="AG639" s="100">
        <v>0</v>
      </c>
      <c r="AH639" s="100">
        <v>0</v>
      </c>
    </row>
    <row r="640" spans="1:34" ht="20.25" customHeight="1">
      <c r="A640" s="30" t="s">
        <v>181</v>
      </c>
      <c r="B640" s="63" t="s">
        <v>10</v>
      </c>
      <c r="C640" s="144">
        <v>3</v>
      </c>
      <c r="D640" s="9">
        <v>137.169</v>
      </c>
      <c r="E640" s="9">
        <v>6.15</v>
      </c>
      <c r="F640" s="9">
        <v>2.996</v>
      </c>
      <c r="G640" s="9">
        <v>0</v>
      </c>
      <c r="H640" s="9">
        <v>0</v>
      </c>
      <c r="I640" s="9">
        <v>162.4</v>
      </c>
      <c r="J640" s="9">
        <v>0</v>
      </c>
      <c r="K640" s="9">
        <v>0</v>
      </c>
      <c r="L640" s="9">
        <v>0</v>
      </c>
      <c r="M640" s="9">
        <v>20.66</v>
      </c>
      <c r="N640" s="9">
        <v>0.748</v>
      </c>
      <c r="O640" s="9">
        <v>6.717</v>
      </c>
      <c r="P640" s="9">
        <v>0</v>
      </c>
      <c r="Q640" s="9">
        <v>0</v>
      </c>
      <c r="R640" s="9">
        <v>18.559</v>
      </c>
      <c r="S640" s="9">
        <v>0</v>
      </c>
      <c r="T640" s="9">
        <v>0</v>
      </c>
      <c r="U640" s="9">
        <v>0</v>
      </c>
      <c r="V640" s="9">
        <v>0</v>
      </c>
      <c r="W640" s="9">
        <v>0</v>
      </c>
      <c r="X640" s="9">
        <v>0.4</v>
      </c>
      <c r="Y640" s="58">
        <v>355.79900000000004</v>
      </c>
      <c r="Z640" s="7">
        <v>9883.305555555557</v>
      </c>
      <c r="AC640" s="92" t="e">
        <f>#REF!-Y640</f>
        <v>#REF!</v>
      </c>
      <c r="AD640" s="261"/>
      <c r="AE640" s="103" t="s">
        <v>10</v>
      </c>
      <c r="AF640" s="115">
        <v>3</v>
      </c>
      <c r="AG640" s="100">
        <v>9883.305555555557</v>
      </c>
      <c r="AH640" s="100">
        <v>118.3940977917751</v>
      </c>
    </row>
    <row r="641" spans="1:34" ht="30">
      <c r="A641" s="30" t="s">
        <v>181</v>
      </c>
      <c r="B641" s="65" t="s">
        <v>11</v>
      </c>
      <c r="C641" s="8">
        <v>4</v>
      </c>
      <c r="D641" s="9">
        <v>190.35</v>
      </c>
      <c r="E641" s="9">
        <v>0</v>
      </c>
      <c r="F641" s="9">
        <v>28.95</v>
      </c>
      <c r="G641" s="9">
        <v>0</v>
      </c>
      <c r="H641" s="9">
        <v>252.9</v>
      </c>
      <c r="I641" s="9">
        <v>0</v>
      </c>
      <c r="J641" s="9">
        <v>0</v>
      </c>
      <c r="K641" s="9">
        <v>0</v>
      </c>
      <c r="L641" s="9">
        <v>0</v>
      </c>
      <c r="M641" s="9">
        <v>17.9</v>
      </c>
      <c r="N641" s="9">
        <v>4.2</v>
      </c>
      <c r="O641" s="9">
        <v>5.8</v>
      </c>
      <c r="P641" s="9">
        <v>0</v>
      </c>
      <c r="Q641" s="9">
        <v>0</v>
      </c>
      <c r="R641" s="9">
        <v>34.779</v>
      </c>
      <c r="S641" s="9">
        <v>0</v>
      </c>
      <c r="T641" s="9">
        <v>2.296</v>
      </c>
      <c r="U641" s="9">
        <v>0</v>
      </c>
      <c r="V641" s="9">
        <v>0</v>
      </c>
      <c r="W641" s="9">
        <v>0</v>
      </c>
      <c r="X641" s="9">
        <v>0</v>
      </c>
      <c r="Y641" s="58">
        <v>537.1750000000001</v>
      </c>
      <c r="Z641" s="7">
        <v>11191.145833333336</v>
      </c>
      <c r="AC641" s="92" t="e">
        <f>#REF!-Y641</f>
        <v>#REF!</v>
      </c>
      <c r="AD641" s="261"/>
      <c r="AE641" s="10" t="s">
        <v>11</v>
      </c>
      <c r="AF641" s="8">
        <v>4</v>
      </c>
      <c r="AG641" s="100">
        <v>11191.145833333336</v>
      </c>
      <c r="AH641" s="100">
        <v>132.86052009456267</v>
      </c>
    </row>
    <row r="642" spans="1:34" ht="21" customHeight="1">
      <c r="A642" s="30" t="s">
        <v>181</v>
      </c>
      <c r="B642" s="65" t="s">
        <v>13</v>
      </c>
      <c r="C642" s="8">
        <v>37</v>
      </c>
      <c r="D642" s="9">
        <v>6183.185</v>
      </c>
      <c r="E642" s="9">
        <v>0</v>
      </c>
      <c r="F642" s="9">
        <v>1242.24</v>
      </c>
      <c r="G642" s="9">
        <v>0</v>
      </c>
      <c r="H642" s="9">
        <v>5895.1</v>
      </c>
      <c r="I642" s="9">
        <v>0</v>
      </c>
      <c r="J642" s="9">
        <v>0</v>
      </c>
      <c r="K642" s="9">
        <v>0</v>
      </c>
      <c r="L642" s="9">
        <v>0</v>
      </c>
      <c r="M642" s="9">
        <v>770.1</v>
      </c>
      <c r="N642" s="9">
        <v>52.5</v>
      </c>
      <c r="O642" s="9">
        <v>0</v>
      </c>
      <c r="P642" s="9">
        <v>0</v>
      </c>
      <c r="Q642" s="9">
        <v>0</v>
      </c>
      <c r="R642" s="9">
        <v>1009.29</v>
      </c>
      <c r="S642" s="9">
        <v>0</v>
      </c>
      <c r="T642" s="9">
        <v>70.1</v>
      </c>
      <c r="U642" s="9">
        <v>0</v>
      </c>
      <c r="V642" s="9">
        <v>0</v>
      </c>
      <c r="W642" s="9">
        <v>0</v>
      </c>
      <c r="X642" s="9">
        <v>8.9</v>
      </c>
      <c r="Y642" s="58">
        <v>15231.415</v>
      </c>
      <c r="Z642" s="7">
        <v>34304.98873873874</v>
      </c>
      <c r="AC642" s="92" t="e">
        <f>#REF!-Y642</f>
        <v>#REF!</v>
      </c>
      <c r="AD642" s="261"/>
      <c r="AE642" s="10" t="s">
        <v>13</v>
      </c>
      <c r="AF642" s="8">
        <v>37</v>
      </c>
      <c r="AG642" s="100">
        <v>34304.98873873874</v>
      </c>
      <c r="AH642" s="100">
        <v>95.34083162641906</v>
      </c>
    </row>
    <row r="643" spans="1:34" ht="16.5" customHeight="1">
      <c r="A643" s="30" t="s">
        <v>181</v>
      </c>
      <c r="B643" s="62" t="s">
        <v>8</v>
      </c>
      <c r="C643" s="8"/>
      <c r="D643" s="9"/>
      <c r="E643" s="9"/>
      <c r="F643" s="9"/>
      <c r="G643" s="9"/>
      <c r="H643" s="9"/>
      <c r="I643" s="9"/>
      <c r="J643" s="9"/>
      <c r="K643" s="9"/>
      <c r="L643" s="9"/>
      <c r="M643" s="9"/>
      <c r="N643" s="9"/>
      <c r="O643" s="9"/>
      <c r="P643" s="9"/>
      <c r="Q643" s="9"/>
      <c r="R643" s="9"/>
      <c r="S643" s="9"/>
      <c r="T643" s="9"/>
      <c r="U643" s="9"/>
      <c r="V643" s="9"/>
      <c r="W643" s="9"/>
      <c r="X643" s="9"/>
      <c r="Y643" s="58">
        <v>0</v>
      </c>
      <c r="Z643" s="7">
        <v>0</v>
      </c>
      <c r="AC643" s="92" t="e">
        <f>#REF!-Y643</f>
        <v>#REF!</v>
      </c>
      <c r="AD643" s="261"/>
      <c r="AE643" s="102" t="s">
        <v>8</v>
      </c>
      <c r="AF643" s="8"/>
      <c r="AG643" s="100">
        <v>0</v>
      </c>
      <c r="AH643" s="100">
        <v>0</v>
      </c>
    </row>
    <row r="644" spans="1:34" ht="24" customHeight="1">
      <c r="A644" s="30" t="s">
        <v>181</v>
      </c>
      <c r="B644" s="63" t="s">
        <v>12</v>
      </c>
      <c r="C644" s="8">
        <v>37</v>
      </c>
      <c r="D644" s="9">
        <v>6183.185</v>
      </c>
      <c r="E644" s="9">
        <v>0</v>
      </c>
      <c r="F644" s="9">
        <v>1242.24</v>
      </c>
      <c r="G644" s="9">
        <v>0</v>
      </c>
      <c r="H644" s="9">
        <v>5895.1</v>
      </c>
      <c r="I644" s="9">
        <v>0</v>
      </c>
      <c r="J644" s="9">
        <v>0</v>
      </c>
      <c r="K644" s="9">
        <v>0</v>
      </c>
      <c r="L644" s="9">
        <v>0</v>
      </c>
      <c r="M644" s="9">
        <v>770.1</v>
      </c>
      <c r="N644" s="9">
        <v>52.5</v>
      </c>
      <c r="O644" s="9">
        <v>0</v>
      </c>
      <c r="P644" s="9">
        <v>0</v>
      </c>
      <c r="Q644" s="9">
        <v>0</v>
      </c>
      <c r="R644" s="9">
        <v>1009.29</v>
      </c>
      <c r="S644" s="9">
        <v>0</v>
      </c>
      <c r="T644" s="9">
        <v>70.1</v>
      </c>
      <c r="U644" s="9">
        <v>0</v>
      </c>
      <c r="V644" s="9">
        <v>0</v>
      </c>
      <c r="W644" s="9">
        <v>0</v>
      </c>
      <c r="X644" s="9">
        <v>8.9</v>
      </c>
      <c r="Y644" s="58">
        <v>15231.415</v>
      </c>
      <c r="Z644" s="7">
        <v>34304.98873873874</v>
      </c>
      <c r="AC644" s="92" t="e">
        <f>#REF!-Y644</f>
        <v>#REF!</v>
      </c>
      <c r="AD644" s="261"/>
      <c r="AE644" s="103" t="s">
        <v>12</v>
      </c>
      <c r="AF644" s="8">
        <v>37</v>
      </c>
      <c r="AG644" s="100">
        <v>34304.98873873874</v>
      </c>
      <c r="AH644" s="100">
        <v>95.34083162641906</v>
      </c>
    </row>
    <row r="645" spans="1:34" ht="24.75" customHeight="1" thickBot="1">
      <c r="A645" s="30" t="s">
        <v>181</v>
      </c>
      <c r="B645" s="64" t="s">
        <v>41</v>
      </c>
      <c r="C645" s="8">
        <v>13</v>
      </c>
      <c r="D645" s="9">
        <v>466.38</v>
      </c>
      <c r="E645" s="9">
        <v>0</v>
      </c>
      <c r="F645" s="9">
        <v>0</v>
      </c>
      <c r="G645" s="9">
        <v>0</v>
      </c>
      <c r="H645" s="9">
        <v>701.99</v>
      </c>
      <c r="I645" s="9">
        <v>0</v>
      </c>
      <c r="J645" s="9">
        <v>0</v>
      </c>
      <c r="K645" s="9">
        <v>0</v>
      </c>
      <c r="L645" s="9">
        <v>0</v>
      </c>
      <c r="M645" s="9">
        <v>89.877</v>
      </c>
      <c r="N645" s="9">
        <v>12.03</v>
      </c>
      <c r="O645" s="9">
        <v>142.769</v>
      </c>
      <c r="P645" s="9">
        <v>30.2</v>
      </c>
      <c r="Q645" s="9">
        <v>0</v>
      </c>
      <c r="R645" s="9">
        <v>98.796</v>
      </c>
      <c r="S645" s="9">
        <v>0</v>
      </c>
      <c r="T645" s="9">
        <v>5.03</v>
      </c>
      <c r="U645" s="9">
        <v>0</v>
      </c>
      <c r="V645" s="9">
        <v>0</v>
      </c>
      <c r="W645" s="9">
        <v>0</v>
      </c>
      <c r="X645" s="9">
        <v>0</v>
      </c>
      <c r="Y645" s="58">
        <v>1547.072</v>
      </c>
      <c r="Z645" s="7">
        <v>9917.128205128203</v>
      </c>
      <c r="AC645" s="92" t="e">
        <f>#REF!-Y645</f>
        <v>#REF!</v>
      </c>
      <c r="AD645" s="267"/>
      <c r="AE645" s="246" t="s">
        <v>41</v>
      </c>
      <c r="AF645" s="50">
        <v>13</v>
      </c>
      <c r="AG645" s="248">
        <v>9917.128205128203</v>
      </c>
      <c r="AH645" s="248">
        <v>150.51889017539347</v>
      </c>
    </row>
    <row r="646" spans="1:34" ht="18.75" hidden="1">
      <c r="A646" s="66"/>
      <c r="B646" s="55" t="s">
        <v>6</v>
      </c>
      <c r="C646" s="25">
        <v>94</v>
      </c>
      <c r="D646" s="26">
        <v>20993.5</v>
      </c>
      <c r="E646" s="26">
        <v>182.88</v>
      </c>
      <c r="F646" s="26">
        <v>10914.9</v>
      </c>
      <c r="G646" s="26">
        <v>0</v>
      </c>
      <c r="H646" s="26">
        <v>1405.2999999999997</v>
      </c>
      <c r="I646" s="26">
        <v>1746.1000000000001</v>
      </c>
      <c r="J646" s="26">
        <v>486.9</v>
      </c>
      <c r="K646" s="26">
        <v>277.7</v>
      </c>
      <c r="L646" s="26">
        <v>0</v>
      </c>
      <c r="M646" s="26">
        <v>4765.1</v>
      </c>
      <c r="N646" s="26">
        <v>57.3</v>
      </c>
      <c r="O646" s="26">
        <v>33.3</v>
      </c>
      <c r="P646" s="26">
        <v>118.2</v>
      </c>
      <c r="Q646" s="26">
        <v>0</v>
      </c>
      <c r="R646" s="26">
        <v>2585.2</v>
      </c>
      <c r="S646" s="26">
        <v>1000.8000000000001</v>
      </c>
      <c r="T646" s="26">
        <v>855</v>
      </c>
      <c r="U646" s="26">
        <v>591.2</v>
      </c>
      <c r="V646" s="26">
        <v>0</v>
      </c>
      <c r="W646" s="26">
        <v>509.5</v>
      </c>
      <c r="X646" s="26">
        <v>485.3</v>
      </c>
      <c r="Y646" s="26">
        <v>47008.18</v>
      </c>
      <c r="Z646" s="56">
        <v>45462.456479690525</v>
      </c>
      <c r="AD646" s="241" t="s">
        <v>195</v>
      </c>
      <c r="AE646" s="242" t="s">
        <v>6</v>
      </c>
      <c r="AF646" s="243" t="e">
        <f>AF647+AF648</f>
        <v>#REF!</v>
      </c>
      <c r="AG646" s="244">
        <f>_xlfn.IFERROR(#REF!/AF646/$AG$1*1000,0)</f>
        <v>0</v>
      </c>
      <c r="AH646" s="235">
        <f>_xlfn.IFERROR(#REF!/#REF!,0)*100</f>
        <v>0</v>
      </c>
    </row>
    <row r="647" spans="1:34" ht="18.75" hidden="1">
      <c r="A647" s="29"/>
      <c r="B647" s="17" t="s">
        <v>1</v>
      </c>
      <c r="C647" s="51">
        <v>12</v>
      </c>
      <c r="D647" s="52">
        <v>14093.5</v>
      </c>
      <c r="E647" s="52">
        <v>0</v>
      </c>
      <c r="F647" s="52">
        <v>9256.1</v>
      </c>
      <c r="G647" s="52">
        <v>0</v>
      </c>
      <c r="H647" s="52">
        <v>0</v>
      </c>
      <c r="I647" s="52">
        <v>0</v>
      </c>
      <c r="J647" s="52">
        <v>486.9</v>
      </c>
      <c r="K647" s="52">
        <v>277.7</v>
      </c>
      <c r="L647" s="52">
        <v>0</v>
      </c>
      <c r="M647" s="52">
        <v>3930.1</v>
      </c>
      <c r="N647" s="52">
        <v>9.9</v>
      </c>
      <c r="O647" s="52">
        <v>0</v>
      </c>
      <c r="P647" s="52">
        <v>0</v>
      </c>
      <c r="Q647" s="52">
        <v>0</v>
      </c>
      <c r="R647" s="52">
        <v>1445.1</v>
      </c>
      <c r="S647" s="52">
        <v>0</v>
      </c>
      <c r="T647" s="52">
        <v>565.8</v>
      </c>
      <c r="U647" s="52">
        <v>591.2</v>
      </c>
      <c r="V647" s="52">
        <v>0</v>
      </c>
      <c r="W647" s="52">
        <v>509.5</v>
      </c>
      <c r="X647" s="52">
        <v>389.3</v>
      </c>
      <c r="Y647" s="53">
        <v>31555.1</v>
      </c>
      <c r="Z647" s="54">
        <v>239053.78787878787</v>
      </c>
      <c r="AD647" s="109" t="s">
        <v>195</v>
      </c>
      <c r="AE647" s="17" t="s">
        <v>1</v>
      </c>
      <c r="AF647" s="51" t="e">
        <f>#REF!+#REF!+#REF!+#REF!+#REF!+#REF!+#REF!+#REF!+#REF!+#REF!+#REF!+#REF!+#REF!+#REF!+#REF!+#REF!+#REF!+#REF!+#REF!+#REF!+#REF!+#REF!+#REF!+#REF!+#REF!+#REF!+#REF!+#REF!+#REF!+#REF!+#REF!+#REF!+#REF!+#REF!+#REF!+#REF!+#REF!</f>
        <v>#REF!</v>
      </c>
      <c r="AG647" s="54">
        <f>_xlfn.IFERROR(#REF!/AF647/$AG$1*1000,0)</f>
        <v>0</v>
      </c>
      <c r="AH647" s="231">
        <f>_xlfn.IFERROR(#REF!/#REF!,0)*100</f>
        <v>0</v>
      </c>
    </row>
    <row r="648" spans="1:34" ht="18.75" hidden="1">
      <c r="A648" s="29"/>
      <c r="B648" s="17" t="s">
        <v>7</v>
      </c>
      <c r="C648" s="51">
        <v>82</v>
      </c>
      <c r="D648" s="53">
        <v>6900</v>
      </c>
      <c r="E648" s="53">
        <v>182.88</v>
      </c>
      <c r="F648" s="53">
        <v>1658.7999999999997</v>
      </c>
      <c r="G648" s="53">
        <v>0</v>
      </c>
      <c r="H648" s="53">
        <v>1405.2999999999997</v>
      </c>
      <c r="I648" s="53">
        <v>1746.1000000000001</v>
      </c>
      <c r="J648" s="53">
        <v>0</v>
      </c>
      <c r="K648" s="53">
        <v>0</v>
      </c>
      <c r="L648" s="53">
        <v>0</v>
      </c>
      <c r="M648" s="53">
        <v>835</v>
      </c>
      <c r="N648" s="53">
        <v>47.4</v>
      </c>
      <c r="O648" s="53">
        <v>33.3</v>
      </c>
      <c r="P648" s="53">
        <v>118.2</v>
      </c>
      <c r="Q648" s="53">
        <v>0</v>
      </c>
      <c r="R648" s="53">
        <v>1140.1</v>
      </c>
      <c r="S648" s="53">
        <v>1000.8000000000001</v>
      </c>
      <c r="T648" s="53">
        <v>289.2</v>
      </c>
      <c r="U648" s="53">
        <v>0</v>
      </c>
      <c r="V648" s="53">
        <v>0</v>
      </c>
      <c r="W648" s="53">
        <v>0</v>
      </c>
      <c r="X648" s="53">
        <v>96</v>
      </c>
      <c r="Y648" s="53">
        <v>15453.08</v>
      </c>
      <c r="Z648" s="54">
        <v>17132.017738359198</v>
      </c>
      <c r="AD648" s="109" t="s">
        <v>195</v>
      </c>
      <c r="AE648" s="17" t="s">
        <v>7</v>
      </c>
      <c r="AF648" s="51">
        <f>AF650+AF651+AF652+AF653+AF654+AF657+AF660+AF661+AF664</f>
        <v>3879.075208333333</v>
      </c>
      <c r="AG648" s="54">
        <f>_xlfn.IFERROR(#REF!/AF648/$AG$1*1000,0)</f>
        <v>0</v>
      </c>
      <c r="AH648" s="231">
        <f>_xlfn.IFERROR(#REF!/#REF!,0)*100</f>
        <v>0</v>
      </c>
    </row>
    <row r="649" spans="1:34" ht="18.75" hidden="1">
      <c r="A649" s="29"/>
      <c r="B649" s="57" t="s">
        <v>14</v>
      </c>
      <c r="C649" s="8"/>
      <c r="D649" s="9"/>
      <c r="E649" s="9"/>
      <c r="F649" s="9"/>
      <c r="G649" s="9"/>
      <c r="H649" s="9"/>
      <c r="I649" s="9"/>
      <c r="J649" s="9"/>
      <c r="K649" s="9"/>
      <c r="L649" s="9"/>
      <c r="M649" s="9"/>
      <c r="N649" s="9"/>
      <c r="O649" s="9"/>
      <c r="P649" s="9"/>
      <c r="Q649" s="9"/>
      <c r="R649" s="9"/>
      <c r="S649" s="9"/>
      <c r="T649" s="9"/>
      <c r="U649" s="9"/>
      <c r="V649" s="9"/>
      <c r="W649" s="9"/>
      <c r="X649" s="9"/>
      <c r="Y649" s="58"/>
      <c r="Z649" s="7">
        <v>0</v>
      </c>
      <c r="AD649" s="109" t="s">
        <v>195</v>
      </c>
      <c r="AE649" s="57" t="s">
        <v>14</v>
      </c>
      <c r="AF649" s="8"/>
      <c r="AG649" s="7"/>
      <c r="AH649" s="231">
        <f>_xlfn.IFERROR(#REF!/#REF!,0)*100</f>
        <v>0</v>
      </c>
    </row>
    <row r="650" spans="1:34" ht="42.75" hidden="1">
      <c r="A650" s="29"/>
      <c r="B650" s="60" t="s">
        <v>3</v>
      </c>
      <c r="C650" s="8">
        <v>2</v>
      </c>
      <c r="D650" s="9">
        <v>384.5</v>
      </c>
      <c r="E650" s="9">
        <v>14.88</v>
      </c>
      <c r="F650" s="9">
        <v>192.9</v>
      </c>
      <c r="G650" s="9">
        <v>0</v>
      </c>
      <c r="H650" s="9">
        <v>52.5</v>
      </c>
      <c r="I650" s="9">
        <v>89.69999999999999</v>
      </c>
      <c r="J650" s="9">
        <v>0</v>
      </c>
      <c r="K650" s="9">
        <v>0</v>
      </c>
      <c r="L650" s="9">
        <v>0</v>
      </c>
      <c r="M650" s="9">
        <v>39</v>
      </c>
      <c r="N650" s="9">
        <v>0</v>
      </c>
      <c r="O650" s="9">
        <v>0</v>
      </c>
      <c r="P650" s="9">
        <v>0</v>
      </c>
      <c r="Q650" s="9">
        <v>0</v>
      </c>
      <c r="R650" s="9">
        <v>64.4</v>
      </c>
      <c r="S650" s="9">
        <v>64.3</v>
      </c>
      <c r="T650" s="9">
        <v>0</v>
      </c>
      <c r="U650" s="9">
        <v>0</v>
      </c>
      <c r="V650" s="9">
        <v>0</v>
      </c>
      <c r="W650" s="9">
        <v>0</v>
      </c>
      <c r="X650" s="9">
        <v>0</v>
      </c>
      <c r="Y650" s="58">
        <v>902.18</v>
      </c>
      <c r="Z650" s="7">
        <v>41008.181818181816</v>
      </c>
      <c r="AD650" s="109" t="s">
        <v>195</v>
      </c>
      <c r="AE650" s="60" t="s">
        <v>3</v>
      </c>
      <c r="AF650" s="8">
        <f>AF12+AF29+AF46+AF63+AF81+AF98+AF115+AF132+AF149+AF167+AF184+AF202+AF219+AF237+AF254+AF271+AF288+AF306+AF323+AF340+AF357+AF374+AF391+AF408+AF425+AF442+AF459+AF476+AF493+AF511+AF528+AF546+AF563+AF580+AF597+AF614+AF631</f>
        <v>85</v>
      </c>
      <c r="AG650" s="7">
        <f>_xlfn.IFERROR(#REF!/AF650/$AG$1*1000,0)</f>
        <v>0</v>
      </c>
      <c r="AH650" s="231">
        <f>_xlfn.IFERROR(#REF!/#REF!,0)*100</f>
        <v>0</v>
      </c>
    </row>
    <row r="651" spans="1:34" ht="71.25" hidden="1">
      <c r="A651" s="29"/>
      <c r="B651" s="60" t="s">
        <v>2</v>
      </c>
      <c r="C651" s="8">
        <v>12</v>
      </c>
      <c r="D651" s="9">
        <v>1352</v>
      </c>
      <c r="E651" s="9">
        <v>79.6</v>
      </c>
      <c r="F651" s="9">
        <v>541.3</v>
      </c>
      <c r="G651" s="9">
        <v>0</v>
      </c>
      <c r="H651" s="9">
        <v>225.3</v>
      </c>
      <c r="I651" s="9">
        <v>404.1</v>
      </c>
      <c r="J651" s="9">
        <v>0</v>
      </c>
      <c r="K651" s="9">
        <v>0</v>
      </c>
      <c r="L651" s="9">
        <v>0</v>
      </c>
      <c r="M651" s="9">
        <v>212.00000000000003</v>
      </c>
      <c r="N651" s="9">
        <v>6.800000000000001</v>
      </c>
      <c r="O651" s="9">
        <v>0</v>
      </c>
      <c r="P651" s="9">
        <v>0</v>
      </c>
      <c r="Q651" s="9">
        <v>0</v>
      </c>
      <c r="R651" s="9">
        <v>233.8</v>
      </c>
      <c r="S651" s="9">
        <v>240.7</v>
      </c>
      <c r="T651" s="9">
        <v>28.7</v>
      </c>
      <c r="U651" s="9">
        <v>0</v>
      </c>
      <c r="V651" s="9">
        <v>0</v>
      </c>
      <c r="W651" s="9">
        <v>0</v>
      </c>
      <c r="X651" s="9">
        <v>0</v>
      </c>
      <c r="Y651" s="58">
        <v>3324.2999999999997</v>
      </c>
      <c r="Z651" s="7">
        <v>25184.090909090908</v>
      </c>
      <c r="AD651" s="109" t="s">
        <v>195</v>
      </c>
      <c r="AE651" s="60" t="s">
        <v>2</v>
      </c>
      <c r="AF651" s="8">
        <f>AF13+AF30+AF47+AF64+AF82+AF99+AF116+AF133+AF150+AF168+AF185+AF203+AF220+AF238+AF255+AF272+AF289+AF307+AF324+AF341+AF358+AF375+AF392+AF409+AF426+AF443+AF460+AF477+AF494+AF512+AF529+AF547+AF564+AF581+AF598+AF615+AF632</f>
        <v>388.75</v>
      </c>
      <c r="AG651" s="7">
        <f>_xlfn.IFERROR(#REF!/AF651/$AG$1*1000,0)</f>
        <v>0</v>
      </c>
      <c r="AH651" s="231">
        <f>_xlfn.IFERROR(#REF!/#REF!,0)*100</f>
        <v>0</v>
      </c>
    </row>
    <row r="652" spans="1:34" ht="0.75" customHeight="1" hidden="1">
      <c r="A652" s="29"/>
      <c r="B652" s="60" t="s">
        <v>19</v>
      </c>
      <c r="C652" s="8">
        <v>0</v>
      </c>
      <c r="D652" s="9">
        <v>0</v>
      </c>
      <c r="E652" s="9">
        <v>0</v>
      </c>
      <c r="F652" s="9">
        <v>0</v>
      </c>
      <c r="G652" s="9">
        <v>0</v>
      </c>
      <c r="H652" s="9">
        <v>0</v>
      </c>
      <c r="I652" s="9">
        <v>0</v>
      </c>
      <c r="J652" s="9">
        <v>0</v>
      </c>
      <c r="K652" s="9">
        <v>0</v>
      </c>
      <c r="L652" s="9">
        <v>0</v>
      </c>
      <c r="M652" s="9">
        <v>0</v>
      </c>
      <c r="N652" s="9">
        <v>0</v>
      </c>
      <c r="O652" s="9">
        <v>0</v>
      </c>
      <c r="P652" s="9">
        <v>0</v>
      </c>
      <c r="Q652" s="9">
        <v>0</v>
      </c>
      <c r="R652" s="9">
        <v>0</v>
      </c>
      <c r="S652" s="9">
        <v>0</v>
      </c>
      <c r="T652" s="9">
        <v>0</v>
      </c>
      <c r="U652" s="9">
        <v>0</v>
      </c>
      <c r="V652" s="9">
        <v>0</v>
      </c>
      <c r="W652" s="9">
        <v>0</v>
      </c>
      <c r="X652" s="9">
        <v>0</v>
      </c>
      <c r="Y652" s="58">
        <v>0</v>
      </c>
      <c r="Z652" s="7">
        <v>0</v>
      </c>
      <c r="AD652" s="109" t="s">
        <v>195</v>
      </c>
      <c r="AE652" s="60" t="s">
        <v>19</v>
      </c>
      <c r="AF652" s="8">
        <f>AF14+AF31+AF48+AF65+AF83+AF100+AF117+AF134+AF151+AF169+AF186+AF204+AF221+AF239+AF256+AF273+AF290+AF308+AF325+AF342+AF359+AF376+AF393+AF410+AF427+AF444+AF461+AF478+AF495+AF513+AF530+AF548+AF565+AF582+AF599+AF616+AF633</f>
        <v>74.16666666666667</v>
      </c>
      <c r="AG652" s="7">
        <f>_xlfn.IFERROR(#REF!/AF652/$AG$1*1000,0)</f>
        <v>0</v>
      </c>
      <c r="AH652" s="231">
        <f>_xlfn.IFERROR(#REF!/#REF!,0)*100</f>
        <v>0</v>
      </c>
    </row>
    <row r="653" spans="1:34" ht="28.5" hidden="1">
      <c r="A653" s="29"/>
      <c r="B653" s="61" t="s">
        <v>42</v>
      </c>
      <c r="C653" s="8">
        <v>17</v>
      </c>
      <c r="D653" s="9">
        <v>1021</v>
      </c>
      <c r="E653" s="9">
        <v>51.4</v>
      </c>
      <c r="F653" s="9">
        <v>283</v>
      </c>
      <c r="G653" s="9">
        <v>0</v>
      </c>
      <c r="H653" s="9">
        <v>169.6</v>
      </c>
      <c r="I653" s="9">
        <v>294.6</v>
      </c>
      <c r="J653" s="9">
        <v>0</v>
      </c>
      <c r="K653" s="9">
        <v>0</v>
      </c>
      <c r="L653" s="9">
        <v>0</v>
      </c>
      <c r="M653" s="9">
        <v>156.4</v>
      </c>
      <c r="N653" s="9">
        <v>16.7</v>
      </c>
      <c r="O653" s="9">
        <v>0</v>
      </c>
      <c r="P653" s="9">
        <v>0</v>
      </c>
      <c r="Q653" s="9">
        <v>0</v>
      </c>
      <c r="R653" s="9">
        <v>214.5</v>
      </c>
      <c r="S653" s="9">
        <v>171.1</v>
      </c>
      <c r="T653" s="9">
        <v>82.3</v>
      </c>
      <c r="U653" s="9">
        <v>0</v>
      </c>
      <c r="V653" s="9">
        <v>0</v>
      </c>
      <c r="W653" s="9">
        <v>0</v>
      </c>
      <c r="X653" s="9">
        <v>35.6</v>
      </c>
      <c r="Y653" s="58">
        <v>2496.2</v>
      </c>
      <c r="Z653" s="7">
        <v>13348.663101604276</v>
      </c>
      <c r="AD653" s="109" t="s">
        <v>195</v>
      </c>
      <c r="AE653" s="61" t="s">
        <v>42</v>
      </c>
      <c r="AF653" s="8">
        <f>AF15+AF32+AF49+AF66+AF84+AF101+AF118+AF135+AF152+AF170+AF187+AF205+AF222+AF240+AF257+AF274+AF291+AF309+AF326+AF343+AF360+AF377+AF394+AF411+AF428+AF445+AF462+AF479+AF496+AF514+AF531+AF549+AF566+AF583+AF600+AF617+AF634</f>
        <v>728.5510416666666</v>
      </c>
      <c r="AG653" s="7">
        <f>_xlfn.IFERROR(#REF!/AF653/$AG$1*1000,0)</f>
        <v>0</v>
      </c>
      <c r="AH653" s="231">
        <f>_xlfn.IFERROR(#REF!/#REF!,0)*100</f>
        <v>0</v>
      </c>
    </row>
    <row r="654" spans="1:34" ht="71.25" hidden="1">
      <c r="A654" s="29"/>
      <c r="B654" s="60" t="s">
        <v>43</v>
      </c>
      <c r="C654" s="8">
        <v>14</v>
      </c>
      <c r="D654" s="9">
        <v>787.7</v>
      </c>
      <c r="E654" s="9">
        <v>37</v>
      </c>
      <c r="F654" s="9">
        <v>153.5</v>
      </c>
      <c r="G654" s="9">
        <v>0</v>
      </c>
      <c r="H654" s="9">
        <v>121.19999999999999</v>
      </c>
      <c r="I654" s="9">
        <v>213.10000000000002</v>
      </c>
      <c r="J654" s="9">
        <v>0</v>
      </c>
      <c r="K654" s="9">
        <v>0</v>
      </c>
      <c r="L654" s="9">
        <v>0</v>
      </c>
      <c r="M654" s="9">
        <v>87.10000000000001</v>
      </c>
      <c r="N654" s="9">
        <v>13.5</v>
      </c>
      <c r="O654" s="9">
        <v>1.4</v>
      </c>
      <c r="P654" s="9">
        <v>0</v>
      </c>
      <c r="Q654" s="9">
        <v>0</v>
      </c>
      <c r="R654" s="9">
        <v>132.4</v>
      </c>
      <c r="S654" s="9">
        <v>114.1</v>
      </c>
      <c r="T654" s="9">
        <v>94.6</v>
      </c>
      <c r="U654" s="9">
        <v>0</v>
      </c>
      <c r="V654" s="9">
        <v>0</v>
      </c>
      <c r="W654" s="9">
        <v>0</v>
      </c>
      <c r="X654" s="9">
        <v>1.1</v>
      </c>
      <c r="Y654" s="58">
        <v>1756.6999999999998</v>
      </c>
      <c r="Z654" s="7">
        <v>11407.142857142857</v>
      </c>
      <c r="AD654" s="109" t="s">
        <v>195</v>
      </c>
      <c r="AE654" s="60" t="s">
        <v>43</v>
      </c>
      <c r="AF654" s="8">
        <f>AF16+AF33+AF50+AF67+AF85+AF102+AF119+AF136+AF153+AF171+AF188+AF206+AF223+AF241+AF258+AF275+AF292+AF310+AF327+AF344+AF361+AF378+AF395+AF412+AF429+AF446+AF463+AF480+AF497+AF515+AF532+AF550+AF567+AF584+AF601+AF618+AF635</f>
        <v>896.2695833333333</v>
      </c>
      <c r="AG654" s="7">
        <f>_xlfn.IFERROR(#REF!/AF654/$AG$1*1000,0)</f>
        <v>0</v>
      </c>
      <c r="AH654" s="231">
        <f>_xlfn.IFERROR(#REF!/#REF!,0)*100</f>
        <v>0</v>
      </c>
    </row>
    <row r="655" spans="1:34" ht="18.75" hidden="1">
      <c r="A655" s="29"/>
      <c r="B655" s="62" t="s">
        <v>8</v>
      </c>
      <c r="C655" s="8"/>
      <c r="D655" s="9"/>
      <c r="E655" s="9"/>
      <c r="F655" s="9"/>
      <c r="G655" s="9"/>
      <c r="H655" s="9"/>
      <c r="I655" s="9"/>
      <c r="J655" s="9"/>
      <c r="K655" s="9"/>
      <c r="L655" s="9"/>
      <c r="M655" s="9"/>
      <c r="N655" s="9"/>
      <c r="O655" s="9"/>
      <c r="P655" s="9"/>
      <c r="Q655" s="9"/>
      <c r="R655" s="9"/>
      <c r="S655" s="9"/>
      <c r="T655" s="9"/>
      <c r="U655" s="9"/>
      <c r="V655" s="9"/>
      <c r="W655" s="9"/>
      <c r="X655" s="9"/>
      <c r="Y655" s="58">
        <v>0</v>
      </c>
      <c r="Z655" s="7">
        <v>0</v>
      </c>
      <c r="AD655" s="109" t="s">
        <v>195</v>
      </c>
      <c r="AE655" s="62" t="s">
        <v>8</v>
      </c>
      <c r="AF655" s="8"/>
      <c r="AG655" s="7"/>
      <c r="AH655" s="231">
        <f>_xlfn.IFERROR(#REF!/#REF!,0)*100</f>
        <v>0</v>
      </c>
    </row>
    <row r="656" spans="1:34" ht="18.75" hidden="1">
      <c r="A656" s="29"/>
      <c r="B656" s="63" t="s">
        <v>9</v>
      </c>
      <c r="C656" s="8">
        <v>11</v>
      </c>
      <c r="D656" s="9">
        <v>633.4</v>
      </c>
      <c r="E656" s="9">
        <v>30.4</v>
      </c>
      <c r="F656" s="9">
        <v>125.60000000000001</v>
      </c>
      <c r="G656" s="9">
        <v>0</v>
      </c>
      <c r="H656" s="9">
        <v>99.3</v>
      </c>
      <c r="I656" s="9">
        <v>172.29999999999998</v>
      </c>
      <c r="J656" s="9">
        <v>0</v>
      </c>
      <c r="K656" s="9">
        <v>0</v>
      </c>
      <c r="L656" s="9">
        <v>0</v>
      </c>
      <c r="M656" s="9">
        <v>74.4</v>
      </c>
      <c r="N656" s="9">
        <v>14</v>
      </c>
      <c r="O656" s="9">
        <v>0.6</v>
      </c>
      <c r="P656" s="9">
        <v>0</v>
      </c>
      <c r="Q656" s="9">
        <v>0</v>
      </c>
      <c r="R656" s="9">
        <v>122</v>
      </c>
      <c r="S656" s="9">
        <v>96</v>
      </c>
      <c r="T656" s="9">
        <v>88.9</v>
      </c>
      <c r="U656" s="9">
        <v>0</v>
      </c>
      <c r="V656" s="9">
        <v>0</v>
      </c>
      <c r="W656" s="9">
        <v>0</v>
      </c>
      <c r="X656" s="9">
        <v>1.1</v>
      </c>
      <c r="Y656" s="58">
        <v>1458</v>
      </c>
      <c r="Z656" s="7">
        <v>12049.586776859504</v>
      </c>
      <c r="AD656" s="109" t="s">
        <v>195</v>
      </c>
      <c r="AE656" s="63" t="s">
        <v>9</v>
      </c>
      <c r="AF656" s="8">
        <f>AF18+AF35+AF52+AF69+AF87+AF104+AF121+AF138+AF155+AF173+AF190+AF208+AF225+AF243+AF260+AF277+AF294+AF312+AF329+AF346+AF363+AF380+AF397+AF414+AF431+AF448+AF465+AF482+AF499+AF517+AF534+AF552+AF569+AF586+AF603+AF620+AF637</f>
        <v>646.20625</v>
      </c>
      <c r="AG656" s="7">
        <f>_xlfn.IFERROR(#REF!/AF656/$AG$1*1000,0)</f>
        <v>0</v>
      </c>
      <c r="AH656" s="231">
        <f>_xlfn.IFERROR(#REF!/#REF!,0)*100</f>
        <v>0</v>
      </c>
    </row>
    <row r="657" spans="1:34" ht="42.75" hidden="1">
      <c r="A657" s="29"/>
      <c r="B657" s="64" t="s">
        <v>44</v>
      </c>
      <c r="C657" s="8">
        <v>0</v>
      </c>
      <c r="D657" s="9">
        <v>0</v>
      </c>
      <c r="E657" s="9">
        <v>0</v>
      </c>
      <c r="F657" s="9">
        <v>0</v>
      </c>
      <c r="G657" s="9">
        <v>0</v>
      </c>
      <c r="H657" s="9">
        <v>0</v>
      </c>
      <c r="I657" s="9">
        <v>0</v>
      </c>
      <c r="J657" s="9">
        <v>0</v>
      </c>
      <c r="K657" s="9">
        <v>0</v>
      </c>
      <c r="L657" s="9">
        <v>0</v>
      </c>
      <c r="M657" s="9">
        <v>0</v>
      </c>
      <c r="N657" s="9">
        <v>0</v>
      </c>
      <c r="O657" s="9">
        <v>0</v>
      </c>
      <c r="P657" s="9">
        <v>0</v>
      </c>
      <c r="Q657" s="9">
        <v>0</v>
      </c>
      <c r="R657" s="9">
        <v>0</v>
      </c>
      <c r="S657" s="9">
        <v>0</v>
      </c>
      <c r="T657" s="9">
        <v>0</v>
      </c>
      <c r="U657" s="9">
        <v>0</v>
      </c>
      <c r="V657" s="9">
        <v>0</v>
      </c>
      <c r="W657" s="9">
        <v>0</v>
      </c>
      <c r="X657" s="9">
        <v>0</v>
      </c>
      <c r="Y657" s="58">
        <v>0</v>
      </c>
      <c r="Z657" s="7">
        <v>0</v>
      </c>
      <c r="AD657" s="109" t="s">
        <v>195</v>
      </c>
      <c r="AE657" s="64" t="s">
        <v>44</v>
      </c>
      <c r="AF657" s="8">
        <f>AF19+AF36+AF53+AF70+AF88+AF105+AF122+AF139+AF156+AF174+AF191+AF209+AF226+AF244+AF261+AF278+AF295+AF313+AF330+AF347+AF364+AF381+AF398+AF415+AF432+AF449+AF466+AF483+AF500+AF518+AF535+AF553+AF570+AF587+AF604+AF621+AF638</f>
        <v>124.24375</v>
      </c>
      <c r="AG657" s="7">
        <f>_xlfn.IFERROR(#REF!/AF657/$AG$1*1000,0)</f>
        <v>0</v>
      </c>
      <c r="AH657" s="231">
        <f>_xlfn.IFERROR(#REF!/#REF!,0)*100</f>
        <v>0</v>
      </c>
    </row>
    <row r="658" spans="1:34" ht="18.75" hidden="1">
      <c r="A658" s="29"/>
      <c r="B658" s="62" t="s">
        <v>8</v>
      </c>
      <c r="C658" s="8"/>
      <c r="D658" s="9"/>
      <c r="E658" s="9"/>
      <c r="F658" s="9"/>
      <c r="G658" s="9"/>
      <c r="H658" s="9"/>
      <c r="I658" s="9"/>
      <c r="J658" s="9"/>
      <c r="K658" s="9"/>
      <c r="L658" s="9"/>
      <c r="M658" s="9"/>
      <c r="N658" s="9"/>
      <c r="O658" s="9"/>
      <c r="P658" s="9"/>
      <c r="Q658" s="9"/>
      <c r="R658" s="9"/>
      <c r="S658" s="9"/>
      <c r="T658" s="9"/>
      <c r="U658" s="9"/>
      <c r="V658" s="9"/>
      <c r="W658" s="9"/>
      <c r="X658" s="9"/>
      <c r="Y658" s="58">
        <v>0</v>
      </c>
      <c r="Z658" s="7">
        <v>0</v>
      </c>
      <c r="AD658" s="109" t="s">
        <v>195</v>
      </c>
      <c r="AE658" s="62" t="s">
        <v>8</v>
      </c>
      <c r="AF658" s="8"/>
      <c r="AG658" s="7"/>
      <c r="AH658" s="231">
        <f>_xlfn.IFERROR(#REF!/#REF!,0)*100</f>
        <v>0</v>
      </c>
    </row>
    <row r="659" spans="1:34" ht="18.75" hidden="1">
      <c r="A659" s="29"/>
      <c r="B659" s="63" t="s">
        <v>10</v>
      </c>
      <c r="C659" s="8">
        <v>0</v>
      </c>
      <c r="D659" s="9">
        <v>0</v>
      </c>
      <c r="E659" s="9">
        <v>0</v>
      </c>
      <c r="F659" s="9">
        <v>0</v>
      </c>
      <c r="G659" s="9">
        <v>0</v>
      </c>
      <c r="H659" s="9">
        <v>0</v>
      </c>
      <c r="I659" s="9">
        <v>0</v>
      </c>
      <c r="J659" s="9">
        <v>0</v>
      </c>
      <c r="K659" s="9">
        <v>0</v>
      </c>
      <c r="L659" s="9">
        <v>0</v>
      </c>
      <c r="M659" s="9">
        <v>0</v>
      </c>
      <c r="N659" s="9">
        <v>0</v>
      </c>
      <c r="O659" s="9">
        <v>0</v>
      </c>
      <c r="P659" s="9">
        <v>0</v>
      </c>
      <c r="Q659" s="9">
        <v>0</v>
      </c>
      <c r="R659" s="9">
        <v>0</v>
      </c>
      <c r="S659" s="9">
        <v>0</v>
      </c>
      <c r="T659" s="9">
        <v>0</v>
      </c>
      <c r="U659" s="9">
        <v>0</v>
      </c>
      <c r="V659" s="9">
        <v>0</v>
      </c>
      <c r="W659" s="9">
        <v>0</v>
      </c>
      <c r="X659" s="9">
        <v>0</v>
      </c>
      <c r="Y659" s="58">
        <v>0</v>
      </c>
      <c r="Z659" s="7">
        <v>0</v>
      </c>
      <c r="AD659" s="109" t="s">
        <v>195</v>
      </c>
      <c r="AE659" s="63" t="s">
        <v>10</v>
      </c>
      <c r="AF659" s="8">
        <f>AF21+AF38+AF55+AF72+AF90+AF107+AF124+AF141+AF158+AF176+AF193+AF211+AF228+AF246+AF263+AF280+AF297+AF315+AF332+AF349+AF366+AF383+AF400+AF417+AF434+AF451+AF468+AF485+AF502+AF520+AF537+AF555+AF572+AF589+AF606+AF623+AF640</f>
        <v>64.32</v>
      </c>
      <c r="AG659" s="7">
        <f>_xlfn.IFERROR(#REF!/AF659/$AG$1*1000,0)</f>
        <v>0</v>
      </c>
      <c r="AH659" s="231">
        <f>_xlfn.IFERROR(#REF!/#REF!,0)*100</f>
        <v>0</v>
      </c>
    </row>
    <row r="660" spans="1:34" ht="28.5" hidden="1">
      <c r="A660" s="29"/>
      <c r="B660" s="65" t="s">
        <v>11</v>
      </c>
      <c r="C660" s="8">
        <v>11</v>
      </c>
      <c r="D660" s="9">
        <v>642.8000000000001</v>
      </c>
      <c r="E660" s="9">
        <v>0</v>
      </c>
      <c r="F660" s="9">
        <v>125.3</v>
      </c>
      <c r="G660" s="9">
        <v>0</v>
      </c>
      <c r="H660" s="9">
        <v>101.30000000000001</v>
      </c>
      <c r="I660" s="9">
        <v>156.8</v>
      </c>
      <c r="J660" s="9">
        <v>0</v>
      </c>
      <c r="K660" s="9">
        <v>0</v>
      </c>
      <c r="L660" s="9">
        <v>0</v>
      </c>
      <c r="M660" s="9">
        <v>57</v>
      </c>
      <c r="N660" s="9">
        <v>1.4</v>
      </c>
      <c r="O660" s="9">
        <v>3.4</v>
      </c>
      <c r="P660" s="9">
        <v>0</v>
      </c>
      <c r="Q660" s="9">
        <v>0</v>
      </c>
      <c r="R660" s="9">
        <v>71.8</v>
      </c>
      <c r="S660" s="9">
        <v>74.2</v>
      </c>
      <c r="T660" s="9">
        <v>19.1</v>
      </c>
      <c r="U660" s="9">
        <v>0</v>
      </c>
      <c r="V660" s="9">
        <v>0</v>
      </c>
      <c r="W660" s="9">
        <v>0</v>
      </c>
      <c r="X660" s="9">
        <v>0</v>
      </c>
      <c r="Y660" s="58">
        <v>1253.1000000000001</v>
      </c>
      <c r="Z660" s="7">
        <v>10356.198347107438</v>
      </c>
      <c r="AD660" s="109" t="s">
        <v>195</v>
      </c>
      <c r="AE660" s="65" t="s">
        <v>11</v>
      </c>
      <c r="AF660" s="8">
        <f>AF22+AF39+AF56+AF73+AF91+AF108+AF125+AF142+AF159+AF177+AF194+AF212+AF229+AF247+AF264+AF281+AF298+AF316+AF333+AF350+AF367+AF384+AF401+AF418+AF435+AF452+AF469+AF486+AF503+AF521+AF538+AF556+AF573+AF590+AF607+AF624+AF641</f>
        <v>235.80208333333334</v>
      </c>
      <c r="AG660" s="7">
        <f>_xlfn.IFERROR(#REF!/AF660/$AG$1*1000,0)</f>
        <v>0</v>
      </c>
      <c r="AH660" s="231">
        <f>_xlfn.IFERROR(#REF!/#REF!,0)*100</f>
        <v>0</v>
      </c>
    </row>
    <row r="661" spans="1:34" ht="28.5" hidden="1">
      <c r="A661" s="29"/>
      <c r="B661" s="65" t="s">
        <v>13</v>
      </c>
      <c r="C661" s="8">
        <v>16</v>
      </c>
      <c r="D661" s="9">
        <v>2356.4</v>
      </c>
      <c r="E661" s="9">
        <v>0</v>
      </c>
      <c r="F661" s="9">
        <v>362.8</v>
      </c>
      <c r="G661" s="9">
        <v>0</v>
      </c>
      <c r="H661" s="9">
        <v>393.3</v>
      </c>
      <c r="I661" s="9">
        <v>587.8</v>
      </c>
      <c r="J661" s="9">
        <v>0</v>
      </c>
      <c r="K661" s="9">
        <v>0</v>
      </c>
      <c r="L661" s="9">
        <v>0</v>
      </c>
      <c r="M661" s="9">
        <v>229.1</v>
      </c>
      <c r="N661" s="9">
        <v>9</v>
      </c>
      <c r="O661" s="9">
        <v>0</v>
      </c>
      <c r="P661" s="9">
        <v>0</v>
      </c>
      <c r="Q661" s="9">
        <v>0</v>
      </c>
      <c r="R661" s="9">
        <v>342.4</v>
      </c>
      <c r="S661" s="9">
        <v>336.4</v>
      </c>
      <c r="T661" s="9">
        <v>63</v>
      </c>
      <c r="U661" s="9">
        <v>0</v>
      </c>
      <c r="V661" s="9">
        <v>0</v>
      </c>
      <c r="W661" s="9">
        <v>0</v>
      </c>
      <c r="X661" s="9">
        <v>59.3</v>
      </c>
      <c r="Y661" s="58">
        <v>4739.5</v>
      </c>
      <c r="Z661" s="7">
        <v>26928.977272727272</v>
      </c>
      <c r="AD661" s="109" t="s">
        <v>195</v>
      </c>
      <c r="AE661" s="65" t="s">
        <v>13</v>
      </c>
      <c r="AF661" s="8">
        <f>AF23+AF40+AF57+AF74+AF92+AF109+AF126+AF143+AF160+AF178+AF195+AF213+AF230+AF248+AF265+AF282+AF299+AF317+AF334+AF351+AF368+AF385+AF402+AF419+AF436+AF453+AF470+AF487+AF504+AF522+AF539+AF557+AF574+AF591+AF608+AF625+AF642</f>
        <v>1051.8720833333332</v>
      </c>
      <c r="AG661" s="7">
        <f>_xlfn.IFERROR(#REF!/AF661/$AG$1*1000,0)</f>
        <v>0</v>
      </c>
      <c r="AH661" s="231">
        <f>_xlfn.IFERROR(#REF!/#REF!,0)*100</f>
        <v>0</v>
      </c>
    </row>
    <row r="662" spans="1:34" ht="18.75" hidden="1">
      <c r="A662" s="29"/>
      <c r="B662" s="62" t="s">
        <v>8</v>
      </c>
      <c r="C662" s="8"/>
      <c r="D662" s="9"/>
      <c r="E662" s="9"/>
      <c r="F662" s="9"/>
      <c r="G662" s="9"/>
      <c r="H662" s="9"/>
      <c r="I662" s="9"/>
      <c r="J662" s="9"/>
      <c r="K662" s="9"/>
      <c r="L662" s="9"/>
      <c r="M662" s="9"/>
      <c r="N662" s="9"/>
      <c r="O662" s="9"/>
      <c r="P662" s="9"/>
      <c r="Q662" s="9"/>
      <c r="R662" s="9"/>
      <c r="S662" s="9"/>
      <c r="T662" s="9"/>
      <c r="U662" s="9"/>
      <c r="V662" s="9"/>
      <c r="W662" s="9"/>
      <c r="X662" s="9"/>
      <c r="Y662" s="58">
        <v>0</v>
      </c>
      <c r="Z662" s="7">
        <v>0</v>
      </c>
      <c r="AD662" s="109" t="s">
        <v>195</v>
      </c>
      <c r="AE662" s="62" t="s">
        <v>8</v>
      </c>
      <c r="AF662" s="8"/>
      <c r="AG662" s="7"/>
      <c r="AH662" s="231">
        <f>_xlfn.IFERROR(#REF!/#REF!,0)*100</f>
        <v>0</v>
      </c>
    </row>
    <row r="663" spans="1:34" ht="18.75" hidden="1">
      <c r="A663" s="29"/>
      <c r="B663" s="63" t="s">
        <v>12</v>
      </c>
      <c r="C663" s="8">
        <v>15</v>
      </c>
      <c r="D663" s="9">
        <v>2278.7</v>
      </c>
      <c r="E663" s="9">
        <v>0</v>
      </c>
      <c r="F663" s="9">
        <v>362.8</v>
      </c>
      <c r="G663" s="9">
        <v>0</v>
      </c>
      <c r="H663" s="9">
        <v>393.3</v>
      </c>
      <c r="I663" s="9">
        <v>587.8</v>
      </c>
      <c r="J663" s="9">
        <v>0</v>
      </c>
      <c r="K663" s="9">
        <v>0</v>
      </c>
      <c r="L663" s="9">
        <v>0</v>
      </c>
      <c r="M663" s="9">
        <v>228.8</v>
      </c>
      <c r="N663" s="9">
        <v>9</v>
      </c>
      <c r="O663" s="9">
        <v>0</v>
      </c>
      <c r="P663" s="9">
        <v>0</v>
      </c>
      <c r="Q663" s="9">
        <v>0</v>
      </c>
      <c r="R663" s="9">
        <v>342.4</v>
      </c>
      <c r="S663" s="9">
        <v>336.4</v>
      </c>
      <c r="T663" s="9">
        <v>63</v>
      </c>
      <c r="U663" s="9">
        <v>0</v>
      </c>
      <c r="V663" s="9">
        <v>0</v>
      </c>
      <c r="W663" s="9">
        <v>0</v>
      </c>
      <c r="X663" s="9">
        <v>59.3</v>
      </c>
      <c r="Y663" s="58">
        <v>4661.5</v>
      </c>
      <c r="Z663" s="7">
        <v>28251.515151515152</v>
      </c>
      <c r="AD663" s="109" t="s">
        <v>195</v>
      </c>
      <c r="AE663" s="63" t="s">
        <v>12</v>
      </c>
      <c r="AF663" s="8">
        <f>AF25+AF42+AF59+AF76+AF94+AF111+AF128+AF145+AF162+AF180+AF197+AF215+AF232+AF250+AF267+AF284+AF301+AF319+AF336+AF353+AF370+AF387+AF404+AF421+AF438+AF455+AF472+AF489+AF506+AF524+AF541+AF559+AF576+AF593+AF610+AF627+AF644</f>
        <v>1035.4554166666667</v>
      </c>
      <c r="AG663" s="7">
        <f>_xlfn.IFERROR(#REF!/AF663/$AG$1*1000,0)</f>
        <v>0</v>
      </c>
      <c r="AH663" s="231">
        <f>_xlfn.IFERROR(#REF!/#REF!,0)*100</f>
        <v>0</v>
      </c>
    </row>
    <row r="664" spans="1:34" ht="18.75" hidden="1">
      <c r="A664" s="29"/>
      <c r="B664" s="64" t="s">
        <v>41</v>
      </c>
      <c r="C664" s="8">
        <v>10</v>
      </c>
      <c r="D664" s="9">
        <v>355.59999999999997</v>
      </c>
      <c r="E664" s="9">
        <v>0</v>
      </c>
      <c r="F664" s="9">
        <v>0</v>
      </c>
      <c r="G664" s="9">
        <v>0</v>
      </c>
      <c r="H664" s="9">
        <v>342.1</v>
      </c>
      <c r="I664" s="9">
        <v>0</v>
      </c>
      <c r="J664" s="9">
        <v>0</v>
      </c>
      <c r="K664" s="9">
        <v>0</v>
      </c>
      <c r="L664" s="9">
        <v>0</v>
      </c>
      <c r="M664" s="9">
        <v>54.4</v>
      </c>
      <c r="N664" s="9">
        <v>0</v>
      </c>
      <c r="O664" s="9">
        <v>28.5</v>
      </c>
      <c r="P664" s="9">
        <v>118.2</v>
      </c>
      <c r="Q664" s="9">
        <v>0</v>
      </c>
      <c r="R664" s="9">
        <v>80.8</v>
      </c>
      <c r="S664" s="9">
        <v>0</v>
      </c>
      <c r="T664" s="9">
        <v>1.5</v>
      </c>
      <c r="U664" s="9">
        <v>0</v>
      </c>
      <c r="V664" s="9">
        <v>0</v>
      </c>
      <c r="W664" s="9">
        <v>0</v>
      </c>
      <c r="X664" s="9">
        <v>0</v>
      </c>
      <c r="Y664" s="58">
        <v>981.1</v>
      </c>
      <c r="Z664" s="7">
        <v>8919.09090909091</v>
      </c>
      <c r="AD664" s="109" t="s">
        <v>195</v>
      </c>
      <c r="AE664" s="64" t="s">
        <v>41</v>
      </c>
      <c r="AF664" s="8">
        <f>AF26+AF43+AF60+AF77+AF95+AF112+AF129+AF146+AF163+AF181+AF198+AF216+AF233+AF251+AF268+AF285+AF302+AF320+AF337+AF354+AF371+AF388+AF405+AF422+AF439+AF456+AF473+AF490+AF507+AF525+AF542+AF560+AF577+AF594+AF611+AF628+AF645</f>
        <v>294.42</v>
      </c>
      <c r="AG664" s="7">
        <f>_xlfn.IFERROR(#REF!/AF664/$AG$1*1000,0)</f>
        <v>0</v>
      </c>
      <c r="AH664" s="231">
        <f>_xlfn.IFERROR(#REF!/#REF!,0)*100</f>
        <v>0</v>
      </c>
    </row>
    <row r="665" spans="3:26" ht="14.25">
      <c r="C665" s="23">
        <v>259</v>
      </c>
      <c r="D665" s="23">
        <v>63965.5</v>
      </c>
      <c r="E665" s="23">
        <v>352.9</v>
      </c>
      <c r="F665" s="23">
        <v>36383.9</v>
      </c>
      <c r="G665" s="23">
        <v>1217.9</v>
      </c>
      <c r="H665" s="23">
        <v>1672.7000000000003</v>
      </c>
      <c r="I665" s="23">
        <v>6197.2</v>
      </c>
      <c r="J665" s="23">
        <v>3113.9</v>
      </c>
      <c r="K665" s="23">
        <v>356</v>
      </c>
      <c r="L665" s="23">
        <v>42.9</v>
      </c>
      <c r="M665" s="23">
        <v>19414.399999999998</v>
      </c>
      <c r="N665" s="23">
        <v>568.2</v>
      </c>
      <c r="O665" s="23">
        <v>0.8999999999999999</v>
      </c>
      <c r="P665" s="23">
        <v>42.3</v>
      </c>
      <c r="Q665" s="23">
        <v>0</v>
      </c>
      <c r="R665" s="23">
        <v>8594</v>
      </c>
      <c r="S665" s="23">
        <v>2267.3</v>
      </c>
      <c r="T665" s="23">
        <v>2455.4</v>
      </c>
      <c r="U665" s="23">
        <v>4177.6</v>
      </c>
      <c r="V665" s="23">
        <v>0</v>
      </c>
      <c r="W665" s="23">
        <v>1120.8</v>
      </c>
      <c r="X665" s="23">
        <v>1338.8999999999999</v>
      </c>
      <c r="Y665" s="23">
        <v>153282.7</v>
      </c>
      <c r="Z665" s="23">
        <v>53802.28150228151</v>
      </c>
    </row>
    <row r="666" spans="3:26" ht="14.25">
      <c r="C666" s="23">
        <v>50</v>
      </c>
      <c r="D666" s="23">
        <v>49272</v>
      </c>
      <c r="E666" s="23">
        <v>0</v>
      </c>
      <c r="F666" s="23">
        <v>32679.4</v>
      </c>
      <c r="G666" s="23">
        <v>957.9</v>
      </c>
      <c r="H666" s="23">
        <v>0</v>
      </c>
      <c r="I666" s="23">
        <v>0</v>
      </c>
      <c r="J666" s="23">
        <v>3113.9</v>
      </c>
      <c r="K666" s="23">
        <v>356</v>
      </c>
      <c r="L666" s="23">
        <v>0</v>
      </c>
      <c r="M666" s="23">
        <v>16718.1</v>
      </c>
      <c r="N666" s="23">
        <v>420.6</v>
      </c>
      <c r="O666" s="23">
        <v>0</v>
      </c>
      <c r="P666" s="23">
        <v>0</v>
      </c>
      <c r="Q666" s="23">
        <v>0</v>
      </c>
      <c r="R666" s="23">
        <v>6174.7</v>
      </c>
      <c r="S666" s="23">
        <v>0</v>
      </c>
      <c r="T666" s="23">
        <v>2195</v>
      </c>
      <c r="U666" s="23">
        <v>4177.6</v>
      </c>
      <c r="V666" s="23">
        <v>0</v>
      </c>
      <c r="W666" s="23">
        <v>1120.8</v>
      </c>
      <c r="X666" s="23">
        <v>1338.3</v>
      </c>
      <c r="Y666" s="23">
        <v>118524.3</v>
      </c>
      <c r="Z666" s="23">
        <v>215498.72727272726</v>
      </c>
    </row>
    <row r="667" spans="3:26" ht="14.25">
      <c r="C667" s="23">
        <v>209</v>
      </c>
      <c r="D667" s="23">
        <v>14693.499999999998</v>
      </c>
      <c r="E667" s="23">
        <v>352.9</v>
      </c>
      <c r="F667" s="23">
        <v>3704.5</v>
      </c>
      <c r="G667" s="23">
        <v>260</v>
      </c>
      <c r="H667" s="23">
        <v>1672.7000000000003</v>
      </c>
      <c r="I667" s="23">
        <v>6197.2</v>
      </c>
      <c r="J667" s="23">
        <v>0</v>
      </c>
      <c r="K667" s="23">
        <v>0</v>
      </c>
      <c r="L667" s="23">
        <v>42.9</v>
      </c>
      <c r="M667" s="23">
        <v>2696.3</v>
      </c>
      <c r="N667" s="23">
        <v>147.6</v>
      </c>
      <c r="O667" s="23">
        <v>0.8999999999999999</v>
      </c>
      <c r="P667" s="23">
        <v>42.3</v>
      </c>
      <c r="Q667" s="23">
        <v>0</v>
      </c>
      <c r="R667" s="23">
        <v>2419.3</v>
      </c>
      <c r="S667" s="23">
        <v>2267.3</v>
      </c>
      <c r="T667" s="23">
        <v>260.4</v>
      </c>
      <c r="U667" s="23">
        <v>0</v>
      </c>
      <c r="V667" s="23">
        <v>0</v>
      </c>
      <c r="W667" s="23">
        <v>0</v>
      </c>
      <c r="X667" s="23">
        <v>0.6</v>
      </c>
      <c r="Y667" s="23">
        <v>34758.4</v>
      </c>
      <c r="Z667" s="23">
        <v>15118.921270117444</v>
      </c>
    </row>
    <row r="668" ht="14.25">
      <c r="Z668" s="23">
        <v>0</v>
      </c>
    </row>
    <row r="669" spans="3:26" ht="14.25">
      <c r="C669" s="23">
        <v>2</v>
      </c>
      <c r="D669" s="23">
        <v>359.3</v>
      </c>
      <c r="E669" s="23">
        <v>13.6</v>
      </c>
      <c r="F669" s="23">
        <v>147.3</v>
      </c>
      <c r="G669" s="23">
        <v>27.5</v>
      </c>
      <c r="H669" s="23">
        <v>71.8</v>
      </c>
      <c r="I669" s="23">
        <v>135.2</v>
      </c>
      <c r="J669" s="23">
        <v>0</v>
      </c>
      <c r="K669" s="23">
        <v>0</v>
      </c>
      <c r="L669" s="23">
        <v>0</v>
      </c>
      <c r="M669" s="23">
        <v>97.7</v>
      </c>
      <c r="N669" s="23">
        <v>0</v>
      </c>
      <c r="O669" s="23">
        <v>0</v>
      </c>
      <c r="P669" s="23">
        <v>0</v>
      </c>
      <c r="Q669" s="23">
        <v>0</v>
      </c>
      <c r="R669" s="23">
        <v>79.5</v>
      </c>
      <c r="S669" s="23">
        <v>75.1</v>
      </c>
      <c r="T669" s="23">
        <v>0</v>
      </c>
      <c r="U669" s="23">
        <v>0</v>
      </c>
      <c r="V669" s="23">
        <v>0</v>
      </c>
      <c r="W669" s="23">
        <v>0</v>
      </c>
      <c r="X669" s="23">
        <v>0</v>
      </c>
      <c r="Y669" s="23">
        <v>1007.0000000000001</v>
      </c>
      <c r="Z669" s="23">
        <v>45772.72727272728</v>
      </c>
    </row>
    <row r="670" spans="3:26" ht="14.25">
      <c r="C670" s="23">
        <v>11</v>
      </c>
      <c r="D670" s="23">
        <v>1110.3</v>
      </c>
      <c r="E670" s="23">
        <v>69.7</v>
      </c>
      <c r="F670" s="23">
        <v>491.5</v>
      </c>
      <c r="G670" s="23">
        <v>56.5</v>
      </c>
      <c r="H670" s="23">
        <v>222</v>
      </c>
      <c r="I670" s="23">
        <v>872.4</v>
      </c>
      <c r="J670" s="23">
        <v>0</v>
      </c>
      <c r="K670" s="23">
        <v>0</v>
      </c>
      <c r="L670" s="23">
        <v>0</v>
      </c>
      <c r="M670" s="23">
        <v>312.1</v>
      </c>
      <c r="N670" s="23">
        <v>3.9</v>
      </c>
      <c r="O670" s="23">
        <v>0</v>
      </c>
      <c r="P670" s="23">
        <v>0</v>
      </c>
      <c r="Q670" s="23">
        <v>0</v>
      </c>
      <c r="R670" s="23">
        <v>295.1</v>
      </c>
      <c r="S670" s="23">
        <v>287.1</v>
      </c>
      <c r="T670" s="23">
        <v>0</v>
      </c>
      <c r="U670" s="23">
        <v>0</v>
      </c>
      <c r="V670" s="23">
        <v>0</v>
      </c>
      <c r="W670" s="23">
        <v>0</v>
      </c>
      <c r="X670" s="23">
        <v>0</v>
      </c>
      <c r="Y670" s="23">
        <v>3720.6</v>
      </c>
      <c r="Z670" s="23">
        <v>30748.760330578512</v>
      </c>
    </row>
    <row r="671" spans="3:26" ht="14.25">
      <c r="C671" s="23">
        <v>6</v>
      </c>
      <c r="D671" s="23">
        <v>472</v>
      </c>
      <c r="E671" s="23">
        <v>32.9</v>
      </c>
      <c r="F671" s="23">
        <v>170.5</v>
      </c>
      <c r="G671" s="23">
        <v>0</v>
      </c>
      <c r="H671" s="23">
        <v>94.4</v>
      </c>
      <c r="I671" s="23">
        <v>333.2</v>
      </c>
      <c r="J671" s="23">
        <v>0</v>
      </c>
      <c r="K671" s="23">
        <v>0</v>
      </c>
      <c r="L671" s="23">
        <v>0</v>
      </c>
      <c r="M671" s="23">
        <v>121.7</v>
      </c>
      <c r="N671" s="23">
        <v>2.5</v>
      </c>
      <c r="O671" s="23">
        <v>0</v>
      </c>
      <c r="P671" s="23">
        <v>0</v>
      </c>
      <c r="Q671" s="23">
        <v>0</v>
      </c>
      <c r="R671" s="23">
        <v>101.5</v>
      </c>
      <c r="S671" s="23">
        <v>98</v>
      </c>
      <c r="T671" s="23">
        <v>0</v>
      </c>
      <c r="U671" s="23">
        <v>0</v>
      </c>
      <c r="V671" s="23">
        <v>0</v>
      </c>
      <c r="W671" s="23">
        <v>0</v>
      </c>
      <c r="X671" s="23">
        <v>0</v>
      </c>
      <c r="Y671" s="23">
        <v>1426.7</v>
      </c>
      <c r="Z671" s="23">
        <v>21616.666666666668</v>
      </c>
    </row>
    <row r="672" spans="3:26" ht="14.25">
      <c r="C672" s="23">
        <v>27</v>
      </c>
      <c r="D672" s="23">
        <v>1352.4</v>
      </c>
      <c r="E672" s="23">
        <v>84.2</v>
      </c>
      <c r="F672" s="23">
        <v>521.6</v>
      </c>
      <c r="G672" s="23">
        <v>67.1</v>
      </c>
      <c r="H672" s="23">
        <v>261.9</v>
      </c>
      <c r="I672" s="23">
        <v>1011.9</v>
      </c>
      <c r="J672" s="23">
        <v>0</v>
      </c>
      <c r="K672" s="23">
        <v>0</v>
      </c>
      <c r="L672" s="23">
        <v>0</v>
      </c>
      <c r="M672" s="23">
        <v>389.2</v>
      </c>
      <c r="N672" s="23">
        <v>35.8</v>
      </c>
      <c r="O672" s="23">
        <v>0</v>
      </c>
      <c r="P672" s="23">
        <v>0</v>
      </c>
      <c r="Q672" s="23">
        <v>0</v>
      </c>
      <c r="R672" s="23">
        <v>360.4</v>
      </c>
      <c r="S672" s="23">
        <v>327.2</v>
      </c>
      <c r="T672" s="23">
        <v>11.7</v>
      </c>
      <c r="U672" s="23">
        <v>0</v>
      </c>
      <c r="V672" s="23">
        <v>0</v>
      </c>
      <c r="W672" s="23">
        <v>0</v>
      </c>
      <c r="X672" s="23">
        <v>0</v>
      </c>
      <c r="Y672" s="23">
        <v>4423.400000000001</v>
      </c>
      <c r="Z672" s="23">
        <v>14893.602693602696</v>
      </c>
    </row>
    <row r="673" spans="3:26" ht="14.25">
      <c r="C673" s="23">
        <v>79</v>
      </c>
      <c r="D673" s="23">
        <v>3139.2</v>
      </c>
      <c r="E673" s="23">
        <v>152.5</v>
      </c>
      <c r="F673" s="23">
        <v>677.7</v>
      </c>
      <c r="G673" s="23">
        <v>0</v>
      </c>
      <c r="H673" s="23">
        <v>586.2</v>
      </c>
      <c r="I673" s="23">
        <v>2262.4</v>
      </c>
      <c r="J673" s="23">
        <v>0</v>
      </c>
      <c r="K673" s="23">
        <v>0</v>
      </c>
      <c r="L673" s="23">
        <v>0</v>
      </c>
      <c r="M673" s="23">
        <v>770.5</v>
      </c>
      <c r="N673" s="23">
        <v>63.9</v>
      </c>
      <c r="O673" s="23">
        <v>0.2</v>
      </c>
      <c r="P673" s="23">
        <v>0</v>
      </c>
      <c r="Q673" s="23">
        <v>0</v>
      </c>
      <c r="R673" s="23">
        <v>663.7</v>
      </c>
      <c r="S673" s="23">
        <v>628.1</v>
      </c>
      <c r="T673" s="23">
        <v>106.7</v>
      </c>
      <c r="U673" s="23">
        <v>0</v>
      </c>
      <c r="V673" s="23">
        <v>0</v>
      </c>
      <c r="W673" s="23">
        <v>0</v>
      </c>
      <c r="X673" s="23">
        <v>0.6</v>
      </c>
      <c r="Y673" s="23">
        <v>9051.7</v>
      </c>
      <c r="Z673" s="23">
        <v>10416.225546605294</v>
      </c>
    </row>
    <row r="674" spans="25:26" ht="14.25">
      <c r="Y674" s="23">
        <v>0</v>
      </c>
      <c r="Z674" s="23">
        <v>0</v>
      </c>
    </row>
    <row r="675" spans="3:26" ht="14.25">
      <c r="C675" s="23">
        <v>68</v>
      </c>
      <c r="D675" s="23">
        <v>2717.3</v>
      </c>
      <c r="E675" s="23">
        <v>128.6</v>
      </c>
      <c r="F675" s="23">
        <v>540.2</v>
      </c>
      <c r="G675" s="23">
        <v>0</v>
      </c>
      <c r="H675" s="23">
        <v>503</v>
      </c>
      <c r="I675" s="23">
        <v>1959.4</v>
      </c>
      <c r="J675" s="23">
        <v>0</v>
      </c>
      <c r="K675" s="23">
        <v>0</v>
      </c>
      <c r="L675" s="23">
        <v>0</v>
      </c>
      <c r="M675" s="23">
        <v>604.9</v>
      </c>
      <c r="N675" s="23">
        <v>47.8</v>
      </c>
      <c r="O675" s="23">
        <v>0.2</v>
      </c>
      <c r="P675" s="23">
        <v>0</v>
      </c>
      <c r="Q675" s="23">
        <v>0</v>
      </c>
      <c r="R675" s="23">
        <v>549.5</v>
      </c>
      <c r="S675" s="23">
        <v>527.1</v>
      </c>
      <c r="T675" s="23">
        <v>73.1</v>
      </c>
      <c r="U675" s="23">
        <v>0</v>
      </c>
      <c r="V675" s="23">
        <v>0</v>
      </c>
      <c r="W675" s="23">
        <v>0</v>
      </c>
      <c r="X675" s="23">
        <v>0.6</v>
      </c>
      <c r="Y675" s="23">
        <v>7651.700000000001</v>
      </c>
      <c r="Z675" s="23">
        <v>10229.545454545456</v>
      </c>
    </row>
    <row r="676" spans="3:26" ht="14.25">
      <c r="C676" s="23">
        <v>1</v>
      </c>
      <c r="D676" s="23">
        <v>0</v>
      </c>
      <c r="E676" s="23">
        <v>0</v>
      </c>
      <c r="F676" s="23">
        <v>0</v>
      </c>
      <c r="G676" s="23">
        <v>0</v>
      </c>
      <c r="H676" s="23">
        <v>0</v>
      </c>
      <c r="I676" s="23">
        <v>0</v>
      </c>
      <c r="J676" s="23">
        <v>0</v>
      </c>
      <c r="K676" s="23">
        <v>0</v>
      </c>
      <c r="L676" s="23">
        <v>0</v>
      </c>
      <c r="M676" s="23">
        <v>0</v>
      </c>
      <c r="N676" s="23">
        <v>0</v>
      </c>
      <c r="O676" s="23">
        <v>0</v>
      </c>
      <c r="P676" s="23">
        <v>0</v>
      </c>
      <c r="Q676" s="23">
        <v>0</v>
      </c>
      <c r="R676" s="23">
        <v>0</v>
      </c>
      <c r="S676" s="23">
        <v>0</v>
      </c>
      <c r="T676" s="23">
        <v>4.3</v>
      </c>
      <c r="U676" s="23">
        <v>0</v>
      </c>
      <c r="V676" s="23">
        <v>0</v>
      </c>
      <c r="W676" s="23">
        <v>0</v>
      </c>
      <c r="X676" s="23">
        <v>0</v>
      </c>
      <c r="Y676" s="23">
        <v>4.3</v>
      </c>
      <c r="Z676" s="23">
        <v>390.9090909090909</v>
      </c>
    </row>
    <row r="677" spans="25:26" ht="14.25">
      <c r="Y677" s="23">
        <v>0</v>
      </c>
      <c r="Z677" s="23">
        <v>0</v>
      </c>
    </row>
    <row r="678" spans="3:26" ht="14.25">
      <c r="C678" s="23">
        <v>1</v>
      </c>
      <c r="D678" s="23">
        <v>0</v>
      </c>
      <c r="E678" s="23">
        <v>0</v>
      </c>
      <c r="F678" s="23">
        <v>0</v>
      </c>
      <c r="G678" s="23">
        <v>0</v>
      </c>
      <c r="H678" s="23">
        <v>0</v>
      </c>
      <c r="I678" s="23">
        <v>0</v>
      </c>
      <c r="J678" s="23">
        <v>0</v>
      </c>
      <c r="K678" s="23">
        <v>0</v>
      </c>
      <c r="L678" s="23">
        <v>0</v>
      </c>
      <c r="M678" s="23">
        <v>0</v>
      </c>
      <c r="N678" s="23">
        <v>0</v>
      </c>
      <c r="O678" s="23">
        <v>0</v>
      </c>
      <c r="P678" s="23">
        <v>0</v>
      </c>
      <c r="Q678" s="23">
        <v>0</v>
      </c>
      <c r="R678" s="23">
        <v>0</v>
      </c>
      <c r="S678" s="23">
        <v>0</v>
      </c>
      <c r="T678" s="23">
        <v>4.3</v>
      </c>
      <c r="U678" s="23">
        <v>0</v>
      </c>
      <c r="V678" s="23">
        <v>0</v>
      </c>
      <c r="W678" s="23">
        <v>0</v>
      </c>
      <c r="X678" s="23">
        <v>0</v>
      </c>
      <c r="Y678" s="23">
        <v>4.3</v>
      </c>
      <c r="Z678" s="23">
        <v>390.9090909090909</v>
      </c>
    </row>
    <row r="679" spans="3:26" ht="14.25">
      <c r="C679" s="23">
        <v>4</v>
      </c>
      <c r="D679" s="23">
        <v>175.9</v>
      </c>
      <c r="E679" s="23">
        <v>0</v>
      </c>
      <c r="F679" s="23">
        <v>27.1</v>
      </c>
      <c r="G679" s="23">
        <v>0</v>
      </c>
      <c r="H679" s="23">
        <v>66</v>
      </c>
      <c r="I679" s="23">
        <v>93.8</v>
      </c>
      <c r="J679" s="23">
        <v>0</v>
      </c>
      <c r="K679" s="23">
        <v>0</v>
      </c>
      <c r="L679" s="23">
        <v>0</v>
      </c>
      <c r="M679" s="23">
        <v>32.7</v>
      </c>
      <c r="N679" s="23">
        <v>11.2</v>
      </c>
      <c r="O679" s="23">
        <v>0</v>
      </c>
      <c r="P679" s="23">
        <v>0</v>
      </c>
      <c r="Q679" s="23">
        <v>0</v>
      </c>
      <c r="R679" s="23">
        <v>38.9</v>
      </c>
      <c r="S679" s="23">
        <v>38.9</v>
      </c>
      <c r="T679" s="23">
        <v>0</v>
      </c>
      <c r="U679" s="23">
        <v>0</v>
      </c>
      <c r="V679" s="23">
        <v>0</v>
      </c>
      <c r="W679" s="23">
        <v>0</v>
      </c>
      <c r="X679" s="23">
        <v>0</v>
      </c>
      <c r="Y679" s="23">
        <v>484.49999999999994</v>
      </c>
      <c r="Z679" s="23">
        <v>11011.363636363634</v>
      </c>
    </row>
    <row r="680" spans="3:26" ht="14.25">
      <c r="C680" s="23">
        <v>65</v>
      </c>
      <c r="D680" s="23">
        <v>7601.5</v>
      </c>
      <c r="E680" s="23">
        <v>0</v>
      </c>
      <c r="F680" s="23">
        <v>1668.8</v>
      </c>
      <c r="G680" s="23">
        <v>108.9</v>
      </c>
      <c r="H680" s="23">
        <v>0</v>
      </c>
      <c r="I680" s="23">
        <v>1332.1</v>
      </c>
      <c r="J680" s="23">
        <v>0</v>
      </c>
      <c r="K680" s="23">
        <v>0</v>
      </c>
      <c r="L680" s="23">
        <v>0</v>
      </c>
      <c r="M680" s="23">
        <v>876.6</v>
      </c>
      <c r="N680" s="23">
        <v>21.7</v>
      </c>
      <c r="O680" s="23">
        <v>0</v>
      </c>
      <c r="P680" s="23">
        <v>0</v>
      </c>
      <c r="Q680" s="23">
        <v>0</v>
      </c>
      <c r="R680" s="23">
        <v>770.2</v>
      </c>
      <c r="S680" s="23">
        <v>708.7</v>
      </c>
      <c r="T680" s="23">
        <v>134.3</v>
      </c>
      <c r="U680" s="23">
        <v>0</v>
      </c>
      <c r="V680" s="23">
        <v>0</v>
      </c>
      <c r="W680" s="23">
        <v>0</v>
      </c>
      <c r="X680" s="23">
        <v>0</v>
      </c>
      <c r="Y680" s="23">
        <v>13222.800000000001</v>
      </c>
      <c r="Z680" s="23">
        <v>18493.426573426575</v>
      </c>
    </row>
    <row r="681" spans="25:26" ht="14.25">
      <c r="Y681" s="23">
        <v>0</v>
      </c>
      <c r="Z681" s="23">
        <v>0</v>
      </c>
    </row>
    <row r="682" spans="3:26" ht="14.25">
      <c r="C682" s="23">
        <v>59</v>
      </c>
      <c r="D682" s="23">
        <v>6774.3</v>
      </c>
      <c r="E682" s="23">
        <v>0</v>
      </c>
      <c r="F682" s="23">
        <v>1486.9</v>
      </c>
      <c r="G682" s="23">
        <v>108.9</v>
      </c>
      <c r="H682" s="23">
        <v>0</v>
      </c>
      <c r="I682" s="23">
        <v>1191</v>
      </c>
      <c r="J682" s="23">
        <v>0</v>
      </c>
      <c r="K682" s="23">
        <v>0</v>
      </c>
      <c r="L682" s="23">
        <v>0</v>
      </c>
      <c r="M682" s="23">
        <v>780.1</v>
      </c>
      <c r="N682" s="23">
        <v>14.8</v>
      </c>
      <c r="O682" s="23">
        <v>0</v>
      </c>
      <c r="P682" s="23">
        <v>0</v>
      </c>
      <c r="Q682" s="23">
        <v>0</v>
      </c>
      <c r="R682" s="23">
        <v>693.2</v>
      </c>
      <c r="S682" s="23">
        <v>631.7</v>
      </c>
      <c r="T682" s="23">
        <v>134.3</v>
      </c>
      <c r="U682" s="23">
        <v>0</v>
      </c>
      <c r="V682" s="23">
        <v>0</v>
      </c>
      <c r="W682" s="23">
        <v>0</v>
      </c>
      <c r="X682" s="23">
        <v>0</v>
      </c>
      <c r="Y682" s="23">
        <v>11815.2</v>
      </c>
      <c r="Z682" s="23">
        <v>18205.238828967646</v>
      </c>
    </row>
    <row r="683" spans="3:26" ht="14.25">
      <c r="C683" s="23">
        <v>14</v>
      </c>
      <c r="D683" s="23">
        <v>482.9</v>
      </c>
      <c r="E683" s="23">
        <v>0</v>
      </c>
      <c r="F683" s="23">
        <v>0</v>
      </c>
      <c r="G683" s="23">
        <v>0</v>
      </c>
      <c r="H683" s="23">
        <v>370.4</v>
      </c>
      <c r="I683" s="23">
        <v>156.2</v>
      </c>
      <c r="J683" s="23">
        <v>0</v>
      </c>
      <c r="K683" s="23">
        <v>0</v>
      </c>
      <c r="L683" s="23">
        <v>42.9</v>
      </c>
      <c r="M683" s="23">
        <v>95.8</v>
      </c>
      <c r="N683" s="23">
        <v>8.6</v>
      </c>
      <c r="O683" s="23">
        <v>0.7</v>
      </c>
      <c r="P683" s="23">
        <v>42.3</v>
      </c>
      <c r="Q683" s="23">
        <v>0</v>
      </c>
      <c r="R683" s="23">
        <v>110</v>
      </c>
      <c r="S683" s="23">
        <v>104.2</v>
      </c>
      <c r="T683" s="23">
        <v>3.4</v>
      </c>
      <c r="U683" s="23">
        <v>0</v>
      </c>
      <c r="V683" s="23">
        <v>0</v>
      </c>
      <c r="W683" s="23">
        <v>0</v>
      </c>
      <c r="X683" s="23">
        <v>0</v>
      </c>
      <c r="Y683" s="23">
        <v>1417.4</v>
      </c>
      <c r="Z683" s="23">
        <v>9203.896103896104</v>
      </c>
    </row>
    <row r="684" spans="3:26" ht="14.25">
      <c r="C684" s="23">
        <v>100</v>
      </c>
      <c r="D684" s="23">
        <v>34586.18</v>
      </c>
      <c r="E684" s="23">
        <v>206.12</v>
      </c>
      <c r="F684" s="23">
        <v>13858.800000000001</v>
      </c>
      <c r="G684" s="23">
        <v>0</v>
      </c>
      <c r="H684" s="23">
        <v>717.0799999999999</v>
      </c>
      <c r="I684" s="23">
        <v>4363.640000000001</v>
      </c>
      <c r="J684" s="23">
        <v>414.2</v>
      </c>
      <c r="K684" s="23">
        <v>342.52</v>
      </c>
      <c r="L684" s="23">
        <v>54</v>
      </c>
      <c r="M684" s="23">
        <v>7119.979999999999</v>
      </c>
      <c r="N684" s="23">
        <v>454.6600000000001</v>
      </c>
      <c r="O684" s="23">
        <v>22.849999999999998</v>
      </c>
      <c r="P684" s="23">
        <v>13.51</v>
      </c>
      <c r="Q684" s="23">
        <v>0</v>
      </c>
      <c r="R684" s="23">
        <v>3655.6099999999997</v>
      </c>
      <c r="S684" s="23">
        <v>1359.4400000000003</v>
      </c>
      <c r="T684" s="23">
        <v>944.56</v>
      </c>
      <c r="U684" s="23">
        <v>1865</v>
      </c>
      <c r="V684" s="23">
        <v>0</v>
      </c>
      <c r="W684" s="23">
        <v>434.05999999999995</v>
      </c>
      <c r="X684" s="23">
        <v>176.53</v>
      </c>
      <c r="Y684" s="23">
        <v>70588.73999999999</v>
      </c>
      <c r="Z684" s="23">
        <v>64171.58181818182</v>
      </c>
    </row>
    <row r="685" spans="3:26" ht="14.25">
      <c r="C685" s="23">
        <v>18</v>
      </c>
      <c r="D685" s="23">
        <v>26831.000000000004</v>
      </c>
      <c r="E685" s="23">
        <v>0</v>
      </c>
      <c r="F685" s="23">
        <v>11973.61</v>
      </c>
      <c r="G685" s="23">
        <v>0</v>
      </c>
      <c r="H685" s="23">
        <v>0</v>
      </c>
      <c r="I685" s="23">
        <v>0</v>
      </c>
      <c r="J685" s="23">
        <v>414.2</v>
      </c>
      <c r="K685" s="23">
        <v>342.52</v>
      </c>
      <c r="L685" s="23">
        <v>0</v>
      </c>
      <c r="M685" s="23">
        <v>5884.8499999999985</v>
      </c>
      <c r="N685" s="23">
        <v>154.10000000000002</v>
      </c>
      <c r="O685" s="23">
        <v>0</v>
      </c>
      <c r="P685" s="23">
        <v>0</v>
      </c>
      <c r="Q685" s="23">
        <v>0</v>
      </c>
      <c r="R685" s="23">
        <v>2301.7099999999996</v>
      </c>
      <c r="S685" s="23">
        <v>0</v>
      </c>
      <c r="T685" s="23">
        <v>704.4</v>
      </c>
      <c r="U685" s="23">
        <v>1803.5</v>
      </c>
      <c r="V685" s="23">
        <v>0</v>
      </c>
      <c r="W685" s="23">
        <v>430.18999999999994</v>
      </c>
      <c r="X685" s="23">
        <v>161.8</v>
      </c>
      <c r="Y685" s="23">
        <v>51001.88</v>
      </c>
      <c r="Z685" s="23">
        <v>257585.25252525255</v>
      </c>
    </row>
    <row r="686" spans="3:26" ht="14.25">
      <c r="C686" s="23">
        <v>82</v>
      </c>
      <c r="D686" s="23">
        <v>7755.179999999999</v>
      </c>
      <c r="E686" s="23">
        <v>206.12</v>
      </c>
      <c r="F686" s="23">
        <v>1885.19</v>
      </c>
      <c r="G686" s="23">
        <v>0</v>
      </c>
      <c r="H686" s="23">
        <v>717.0799999999999</v>
      </c>
      <c r="I686" s="23">
        <v>4363.640000000001</v>
      </c>
      <c r="J686" s="23">
        <v>0</v>
      </c>
      <c r="K686" s="23">
        <v>0</v>
      </c>
      <c r="L686" s="23">
        <v>54</v>
      </c>
      <c r="M686" s="23">
        <v>1235.13</v>
      </c>
      <c r="N686" s="23">
        <v>300.56000000000006</v>
      </c>
      <c r="O686" s="23">
        <v>22.849999999999998</v>
      </c>
      <c r="P686" s="23">
        <v>13.51</v>
      </c>
      <c r="Q686" s="23">
        <v>0</v>
      </c>
      <c r="R686" s="23">
        <v>1353.8999999999999</v>
      </c>
      <c r="S686" s="23">
        <v>1359.4400000000003</v>
      </c>
      <c r="T686" s="23">
        <v>240.16000000000003</v>
      </c>
      <c r="U686" s="23">
        <v>61.5</v>
      </c>
      <c r="V686" s="23">
        <v>0</v>
      </c>
      <c r="W686" s="23">
        <v>3.8699999999999997</v>
      </c>
      <c r="X686" s="23">
        <v>14.73</v>
      </c>
      <c r="Y686" s="23">
        <v>19586.86</v>
      </c>
      <c r="Z686" s="23">
        <v>21714.92239467849</v>
      </c>
    </row>
    <row r="687" ht="14.25">
      <c r="Z687" s="23">
        <v>0</v>
      </c>
    </row>
    <row r="688" spans="3:26" ht="14.25">
      <c r="C688" s="23">
        <v>2</v>
      </c>
      <c r="D688" s="23">
        <v>458.09000000000003</v>
      </c>
      <c r="E688" s="23">
        <v>17.69</v>
      </c>
      <c r="F688" s="23">
        <v>205.11</v>
      </c>
      <c r="G688" s="23">
        <v>0</v>
      </c>
      <c r="H688" s="23">
        <v>36.300000000000004</v>
      </c>
      <c r="I688" s="23">
        <v>245.97</v>
      </c>
      <c r="J688" s="23">
        <v>0</v>
      </c>
      <c r="K688" s="23">
        <v>0</v>
      </c>
      <c r="L688" s="23">
        <v>0</v>
      </c>
      <c r="M688" s="23">
        <v>98.49000000000001</v>
      </c>
      <c r="N688" s="23">
        <v>10.83</v>
      </c>
      <c r="O688" s="23">
        <v>0</v>
      </c>
      <c r="P688" s="23">
        <v>0</v>
      </c>
      <c r="Q688" s="23">
        <v>0</v>
      </c>
      <c r="R688" s="23">
        <v>90.6</v>
      </c>
      <c r="S688" s="23">
        <v>93.5</v>
      </c>
      <c r="T688" s="23">
        <v>73.6</v>
      </c>
      <c r="U688" s="23">
        <v>61.5</v>
      </c>
      <c r="V688" s="23">
        <v>0</v>
      </c>
      <c r="W688" s="23">
        <v>0</v>
      </c>
      <c r="X688" s="23">
        <v>0</v>
      </c>
      <c r="Y688" s="23">
        <v>1391.6799999999998</v>
      </c>
      <c r="Z688" s="23">
        <v>63258.18181818181</v>
      </c>
    </row>
    <row r="689" spans="3:26" ht="14.25">
      <c r="C689" s="23">
        <v>13</v>
      </c>
      <c r="D689" s="23">
        <v>1239.31</v>
      </c>
      <c r="E689" s="23">
        <v>72.41</v>
      </c>
      <c r="F689" s="23">
        <v>419.7699999999999</v>
      </c>
      <c r="G689" s="23">
        <v>0</v>
      </c>
      <c r="H689" s="23">
        <v>0</v>
      </c>
      <c r="I689" s="23">
        <v>1046.47</v>
      </c>
      <c r="J689" s="23">
        <v>0</v>
      </c>
      <c r="K689" s="23">
        <v>0</v>
      </c>
      <c r="L689" s="23">
        <v>0</v>
      </c>
      <c r="M689" s="23">
        <v>188.82</v>
      </c>
      <c r="N689" s="23">
        <v>101.2</v>
      </c>
      <c r="O689" s="23">
        <v>0</v>
      </c>
      <c r="P689" s="23">
        <v>0</v>
      </c>
      <c r="Q689" s="23">
        <v>0</v>
      </c>
      <c r="R689" s="23">
        <v>215.79999999999998</v>
      </c>
      <c r="S689" s="23">
        <v>236.7</v>
      </c>
      <c r="T689" s="23">
        <v>0</v>
      </c>
      <c r="U689" s="23">
        <v>0</v>
      </c>
      <c r="V689" s="23">
        <v>0</v>
      </c>
      <c r="W689" s="23">
        <v>0</v>
      </c>
      <c r="X689" s="23">
        <v>0</v>
      </c>
      <c r="Y689" s="23">
        <v>3520.48</v>
      </c>
      <c r="Z689" s="23">
        <v>24618.74125874126</v>
      </c>
    </row>
    <row r="690" spans="3:26" ht="14.25">
      <c r="C690" s="23">
        <v>0</v>
      </c>
      <c r="D690" s="23">
        <v>0</v>
      </c>
      <c r="E690" s="23">
        <v>0</v>
      </c>
      <c r="F690" s="23">
        <v>0</v>
      </c>
      <c r="G690" s="23">
        <v>0</v>
      </c>
      <c r="H690" s="23">
        <v>0</v>
      </c>
      <c r="I690" s="23">
        <v>0</v>
      </c>
      <c r="J690" s="23">
        <v>0</v>
      </c>
      <c r="K690" s="23">
        <v>0</v>
      </c>
      <c r="L690" s="23">
        <v>0</v>
      </c>
      <c r="M690" s="23">
        <v>0</v>
      </c>
      <c r="N690" s="23">
        <v>0</v>
      </c>
      <c r="O690" s="23">
        <v>0</v>
      </c>
      <c r="P690" s="23">
        <v>0</v>
      </c>
      <c r="Q690" s="23">
        <v>0</v>
      </c>
      <c r="R690" s="23">
        <v>0</v>
      </c>
      <c r="S690" s="23">
        <v>0</v>
      </c>
      <c r="T690" s="23">
        <v>0</v>
      </c>
      <c r="U690" s="23">
        <v>0</v>
      </c>
      <c r="V690" s="23">
        <v>0</v>
      </c>
      <c r="W690" s="23">
        <v>0</v>
      </c>
      <c r="X690" s="23">
        <v>0</v>
      </c>
      <c r="Y690" s="23">
        <v>0</v>
      </c>
      <c r="Z690" s="23">
        <v>0</v>
      </c>
    </row>
    <row r="691" spans="3:26" ht="14.25">
      <c r="C691" s="23">
        <v>16</v>
      </c>
      <c r="D691" s="23">
        <v>1115.69</v>
      </c>
      <c r="E691" s="23">
        <v>58.65</v>
      </c>
      <c r="F691" s="23">
        <v>353.50000000000006</v>
      </c>
      <c r="G691" s="23">
        <v>0</v>
      </c>
      <c r="H691" s="23">
        <v>-0.3</v>
      </c>
      <c r="I691" s="23">
        <v>814</v>
      </c>
      <c r="J691" s="23">
        <v>0</v>
      </c>
      <c r="K691" s="23">
        <v>0</v>
      </c>
      <c r="L691" s="23">
        <v>50</v>
      </c>
      <c r="M691" s="23">
        <v>190.44999999999996</v>
      </c>
      <c r="N691" s="23">
        <v>27.900000000000002</v>
      </c>
      <c r="O691" s="23">
        <v>0</v>
      </c>
      <c r="P691" s="23">
        <v>0</v>
      </c>
      <c r="Q691" s="23">
        <v>0</v>
      </c>
      <c r="R691" s="23">
        <v>223.2</v>
      </c>
      <c r="S691" s="23">
        <v>201.3</v>
      </c>
      <c r="T691" s="23">
        <v>52.4</v>
      </c>
      <c r="U691" s="23">
        <v>0</v>
      </c>
      <c r="V691" s="23">
        <v>0</v>
      </c>
      <c r="W691" s="23">
        <v>0</v>
      </c>
      <c r="X691" s="23">
        <v>0</v>
      </c>
      <c r="Y691" s="23">
        <v>3086.79</v>
      </c>
      <c r="Z691" s="23">
        <v>17538.579545454544</v>
      </c>
    </row>
    <row r="692" spans="3:26" ht="14.25">
      <c r="C692" s="23">
        <v>16</v>
      </c>
      <c r="D692" s="23">
        <v>1072.73</v>
      </c>
      <c r="E692" s="23">
        <v>56.839999999999996</v>
      </c>
      <c r="F692" s="23">
        <v>226.67</v>
      </c>
      <c r="G692" s="23">
        <v>0</v>
      </c>
      <c r="H692" s="23">
        <v>0</v>
      </c>
      <c r="I692" s="23">
        <v>934.8700000000001</v>
      </c>
      <c r="J692" s="23">
        <v>0</v>
      </c>
      <c r="K692" s="23">
        <v>0</v>
      </c>
      <c r="L692" s="23">
        <v>4</v>
      </c>
      <c r="M692" s="23">
        <v>188.27</v>
      </c>
      <c r="N692" s="23">
        <v>72.70000000000002</v>
      </c>
      <c r="O692" s="23">
        <v>0</v>
      </c>
      <c r="P692" s="23">
        <v>0</v>
      </c>
      <c r="Q692" s="23">
        <v>0</v>
      </c>
      <c r="R692" s="23">
        <v>235.7</v>
      </c>
      <c r="S692" s="23">
        <v>219.97000000000003</v>
      </c>
      <c r="T692" s="23">
        <v>12.46</v>
      </c>
      <c r="U692" s="23">
        <v>0</v>
      </c>
      <c r="V692" s="23">
        <v>0</v>
      </c>
      <c r="W692" s="23">
        <v>0</v>
      </c>
      <c r="X692" s="23">
        <v>9.67</v>
      </c>
      <c r="Y692" s="23">
        <v>3033.88</v>
      </c>
      <c r="Z692" s="23">
        <v>17237.954545454544</v>
      </c>
    </row>
    <row r="693" spans="25:26" ht="14.25">
      <c r="Y693" s="23">
        <v>0</v>
      </c>
      <c r="Z693" s="23">
        <v>0</v>
      </c>
    </row>
    <row r="694" spans="3:26" ht="14.25">
      <c r="C694" s="23">
        <v>16</v>
      </c>
      <c r="D694" s="23">
        <v>1072.73</v>
      </c>
      <c r="E694" s="23">
        <v>56.839999999999996</v>
      </c>
      <c r="F694" s="23">
        <v>226.67</v>
      </c>
      <c r="G694" s="23">
        <v>0</v>
      </c>
      <c r="H694" s="23">
        <v>0</v>
      </c>
      <c r="I694" s="23">
        <v>934.8700000000001</v>
      </c>
      <c r="J694" s="23">
        <v>0</v>
      </c>
      <c r="K694" s="23">
        <v>0</v>
      </c>
      <c r="L694" s="23">
        <v>4</v>
      </c>
      <c r="M694" s="23">
        <v>188.27</v>
      </c>
      <c r="N694" s="23">
        <v>72.70000000000002</v>
      </c>
      <c r="O694" s="23">
        <v>0</v>
      </c>
      <c r="P694" s="23">
        <v>0</v>
      </c>
      <c r="Q694" s="23">
        <v>0</v>
      </c>
      <c r="R694" s="23">
        <v>235.7</v>
      </c>
      <c r="S694" s="23">
        <v>219.97000000000003</v>
      </c>
      <c r="T694" s="23">
        <v>12.46</v>
      </c>
      <c r="U694" s="23">
        <v>0</v>
      </c>
      <c r="V694" s="23">
        <v>0</v>
      </c>
      <c r="W694" s="23">
        <v>0</v>
      </c>
      <c r="X694" s="23">
        <v>9.67</v>
      </c>
      <c r="Y694" s="23">
        <v>3033.88</v>
      </c>
      <c r="Z694" s="23">
        <v>17237.954545454544</v>
      </c>
    </row>
    <row r="695" spans="3:26" ht="14.25">
      <c r="C695" s="23">
        <v>0</v>
      </c>
      <c r="D695" s="23">
        <v>17.13</v>
      </c>
      <c r="E695" s="23">
        <v>0.53</v>
      </c>
      <c r="F695" s="23">
        <v>0.1</v>
      </c>
      <c r="G695" s="23">
        <v>0</v>
      </c>
      <c r="H695" s="23">
        <v>0</v>
      </c>
      <c r="I695" s="23">
        <v>4.55</v>
      </c>
      <c r="J695" s="23">
        <v>0</v>
      </c>
      <c r="K695" s="23">
        <v>0</v>
      </c>
      <c r="L695" s="23">
        <v>0</v>
      </c>
      <c r="M695" s="23">
        <v>6.45</v>
      </c>
      <c r="N695" s="23">
        <v>5.37</v>
      </c>
      <c r="O695" s="23">
        <v>0.8</v>
      </c>
      <c r="P695" s="23">
        <v>0</v>
      </c>
      <c r="Q695" s="23">
        <v>0</v>
      </c>
      <c r="R695" s="23">
        <v>7.4</v>
      </c>
      <c r="S695" s="23">
        <v>9.6</v>
      </c>
      <c r="T695" s="23">
        <v>1.6</v>
      </c>
      <c r="U695" s="23">
        <v>0</v>
      </c>
      <c r="V695" s="23">
        <v>0</v>
      </c>
      <c r="W695" s="23">
        <v>0</v>
      </c>
      <c r="X695" s="23">
        <v>0</v>
      </c>
      <c r="Y695" s="23">
        <v>53.53</v>
      </c>
      <c r="Z695" s="23">
        <v>0</v>
      </c>
    </row>
    <row r="696" spans="25:26" ht="14.25">
      <c r="Y696" s="23">
        <v>0</v>
      </c>
      <c r="Z696" s="23">
        <v>0</v>
      </c>
    </row>
    <row r="697" spans="3:26" ht="14.25">
      <c r="C697" s="23">
        <v>0</v>
      </c>
      <c r="D697" s="23">
        <v>17.13</v>
      </c>
      <c r="E697" s="23">
        <v>0.53</v>
      </c>
      <c r="F697" s="23">
        <v>0.1</v>
      </c>
      <c r="G697" s="23">
        <v>0</v>
      </c>
      <c r="H697" s="23">
        <v>0</v>
      </c>
      <c r="I697" s="23">
        <v>4.55</v>
      </c>
      <c r="J697" s="23">
        <v>0</v>
      </c>
      <c r="K697" s="23">
        <v>0</v>
      </c>
      <c r="L697" s="23">
        <v>0</v>
      </c>
      <c r="M697" s="23">
        <v>6.45</v>
      </c>
      <c r="N697" s="23">
        <v>5.37</v>
      </c>
      <c r="O697" s="23">
        <v>0.8</v>
      </c>
      <c r="P697" s="23">
        <v>0</v>
      </c>
      <c r="Q697" s="23">
        <v>0</v>
      </c>
      <c r="R697" s="23">
        <v>7.4</v>
      </c>
      <c r="S697" s="23">
        <v>9.6</v>
      </c>
      <c r="T697" s="23">
        <v>1.6</v>
      </c>
      <c r="U697" s="23">
        <v>0</v>
      </c>
      <c r="V697" s="23">
        <v>0</v>
      </c>
      <c r="W697" s="23">
        <v>0</v>
      </c>
      <c r="X697" s="23">
        <v>0</v>
      </c>
      <c r="Y697" s="23">
        <v>53.53</v>
      </c>
      <c r="Z697" s="23">
        <v>0</v>
      </c>
    </row>
    <row r="698" spans="3:26" ht="14.25">
      <c r="C698" s="23">
        <v>6</v>
      </c>
      <c r="D698" s="23">
        <v>331.84999999999997</v>
      </c>
      <c r="E698" s="23">
        <v>0</v>
      </c>
      <c r="F698" s="23">
        <v>58.190000000000005</v>
      </c>
      <c r="G698" s="23">
        <v>0</v>
      </c>
      <c r="H698" s="23">
        <v>291.63</v>
      </c>
      <c r="I698" s="23">
        <v>0</v>
      </c>
      <c r="J698" s="23">
        <v>0</v>
      </c>
      <c r="K698" s="23">
        <v>0</v>
      </c>
      <c r="L698" s="23">
        <v>0</v>
      </c>
      <c r="M698" s="23">
        <v>37.86</v>
      </c>
      <c r="N698" s="23">
        <v>2.59</v>
      </c>
      <c r="O698" s="23">
        <v>0.81</v>
      </c>
      <c r="P698" s="23">
        <v>0</v>
      </c>
      <c r="Q698" s="23">
        <v>0</v>
      </c>
      <c r="R698" s="23">
        <v>43.3</v>
      </c>
      <c r="S698" s="23">
        <v>64.97</v>
      </c>
      <c r="T698" s="23">
        <v>4.9</v>
      </c>
      <c r="U698" s="23">
        <v>0</v>
      </c>
      <c r="V698" s="23">
        <v>0</v>
      </c>
      <c r="W698" s="23">
        <v>0</v>
      </c>
      <c r="X698" s="23">
        <v>0</v>
      </c>
      <c r="Y698" s="23">
        <v>836.0999999999999</v>
      </c>
      <c r="Z698" s="23">
        <v>12668.181818181818</v>
      </c>
    </row>
    <row r="699" spans="3:26" ht="14.25">
      <c r="C699" s="23">
        <v>21</v>
      </c>
      <c r="D699" s="23">
        <v>3245.85</v>
      </c>
      <c r="E699" s="23">
        <v>0</v>
      </c>
      <c r="F699" s="23">
        <v>621.85</v>
      </c>
      <c r="G699" s="23">
        <v>0</v>
      </c>
      <c r="H699" s="23">
        <v>0</v>
      </c>
      <c r="I699" s="23">
        <v>1317.7800000000002</v>
      </c>
      <c r="J699" s="23">
        <v>0</v>
      </c>
      <c r="K699" s="23">
        <v>0</v>
      </c>
      <c r="L699" s="23">
        <v>0</v>
      </c>
      <c r="M699" s="23">
        <v>470.03999999999996</v>
      </c>
      <c r="N699" s="23">
        <v>66.36999999999999</v>
      </c>
      <c r="O699" s="23">
        <v>0</v>
      </c>
      <c r="P699" s="23">
        <v>0</v>
      </c>
      <c r="Q699" s="23">
        <v>0</v>
      </c>
      <c r="R699" s="23">
        <v>473.1</v>
      </c>
      <c r="S699" s="23">
        <v>468.70000000000005</v>
      </c>
      <c r="T699" s="23">
        <v>95.2</v>
      </c>
      <c r="U699" s="23">
        <v>0</v>
      </c>
      <c r="V699" s="23">
        <v>0</v>
      </c>
      <c r="W699" s="23">
        <v>0</v>
      </c>
      <c r="X699" s="23">
        <v>5.06</v>
      </c>
      <c r="Y699" s="23">
        <v>6763.95</v>
      </c>
      <c r="Z699" s="23">
        <v>29281.16883116883</v>
      </c>
    </row>
    <row r="700" spans="25:26" ht="14.25">
      <c r="Y700" s="23">
        <v>0</v>
      </c>
      <c r="Z700" s="23">
        <v>0</v>
      </c>
    </row>
    <row r="701" spans="3:26" ht="14.25">
      <c r="C701" s="23">
        <v>21</v>
      </c>
      <c r="D701" s="23">
        <v>3245.85</v>
      </c>
      <c r="E701" s="23">
        <v>0</v>
      </c>
      <c r="F701" s="23">
        <v>621.85</v>
      </c>
      <c r="G701" s="23">
        <v>0</v>
      </c>
      <c r="H701" s="23">
        <v>0</v>
      </c>
      <c r="I701" s="23">
        <v>1317.7800000000002</v>
      </c>
      <c r="J701" s="23">
        <v>0</v>
      </c>
      <c r="K701" s="23">
        <v>0</v>
      </c>
      <c r="L701" s="23">
        <v>0</v>
      </c>
      <c r="M701" s="23">
        <v>470.03999999999996</v>
      </c>
      <c r="N701" s="23">
        <v>66.36999999999999</v>
      </c>
      <c r="O701" s="23">
        <v>0</v>
      </c>
      <c r="P701" s="23">
        <v>0</v>
      </c>
      <c r="Q701" s="23">
        <v>0</v>
      </c>
      <c r="R701" s="23">
        <v>473.1</v>
      </c>
      <c r="S701" s="23">
        <v>468.70000000000005</v>
      </c>
      <c r="T701" s="23">
        <v>95.2</v>
      </c>
      <c r="U701" s="23">
        <v>0</v>
      </c>
      <c r="V701" s="23">
        <v>0</v>
      </c>
      <c r="W701" s="23">
        <v>0</v>
      </c>
      <c r="X701" s="23">
        <v>5.06</v>
      </c>
      <c r="Y701" s="23">
        <v>6763.95</v>
      </c>
      <c r="Z701" s="23">
        <v>29281.16883116883</v>
      </c>
    </row>
    <row r="702" spans="3:26" ht="14.25">
      <c r="C702" s="23">
        <v>8</v>
      </c>
      <c r="D702" s="23">
        <v>274.53000000000003</v>
      </c>
      <c r="E702" s="23">
        <v>0</v>
      </c>
      <c r="F702" s="23">
        <v>0</v>
      </c>
      <c r="G702" s="23">
        <v>0</v>
      </c>
      <c r="H702" s="23">
        <v>389.44999999999993</v>
      </c>
      <c r="I702" s="23">
        <v>0</v>
      </c>
      <c r="J702" s="23">
        <v>0</v>
      </c>
      <c r="K702" s="23">
        <v>0</v>
      </c>
      <c r="L702" s="23">
        <v>0</v>
      </c>
      <c r="M702" s="23">
        <v>54.749999999999986</v>
      </c>
      <c r="N702" s="23">
        <v>13.600000000000001</v>
      </c>
      <c r="O702" s="23">
        <v>21.24</v>
      </c>
      <c r="P702" s="23">
        <v>13.51</v>
      </c>
      <c r="Q702" s="23">
        <v>0</v>
      </c>
      <c r="R702" s="23">
        <v>64.80000000000001</v>
      </c>
      <c r="S702" s="23">
        <v>64.7</v>
      </c>
      <c r="T702" s="23">
        <v>0</v>
      </c>
      <c r="U702" s="23">
        <v>0</v>
      </c>
      <c r="V702" s="23">
        <v>0</v>
      </c>
      <c r="W702" s="23">
        <v>3.8699999999999997</v>
      </c>
      <c r="X702" s="23">
        <v>0</v>
      </c>
      <c r="Y702" s="23">
        <v>900.4500000000002</v>
      </c>
      <c r="Z702" s="23">
        <v>10232.386363636366</v>
      </c>
    </row>
    <row r="703" spans="3:26" ht="14.25">
      <c r="C703" s="23">
        <v>91</v>
      </c>
      <c r="D703" s="23">
        <v>22712.536490000002</v>
      </c>
      <c r="E703" s="23">
        <v>208.73890000000003</v>
      </c>
      <c r="F703" s="23">
        <v>13107.741010000002</v>
      </c>
      <c r="G703" s="23">
        <v>0</v>
      </c>
      <c r="H703" s="23">
        <v>368.25619</v>
      </c>
      <c r="I703" s="23">
        <v>2421.91773</v>
      </c>
      <c r="J703" s="23">
        <v>323.58088</v>
      </c>
      <c r="K703" s="23">
        <v>149.32779</v>
      </c>
      <c r="L703" s="23">
        <v>0</v>
      </c>
      <c r="M703" s="23">
        <v>6943.46927</v>
      </c>
      <c r="N703" s="23">
        <v>208.48963999999998</v>
      </c>
      <c r="O703" s="23">
        <v>36.2541</v>
      </c>
      <c r="P703" s="23">
        <v>42.32936</v>
      </c>
      <c r="Q703" s="23">
        <v>0</v>
      </c>
      <c r="R703" s="23">
        <v>3406.6856900000002</v>
      </c>
      <c r="S703" s="23">
        <v>1172.09973</v>
      </c>
      <c r="T703" s="23">
        <v>2730.74333</v>
      </c>
      <c r="U703" s="23">
        <v>1929.636</v>
      </c>
      <c r="V703" s="23">
        <v>0</v>
      </c>
      <c r="W703" s="23">
        <v>375.62506</v>
      </c>
      <c r="X703" s="23">
        <v>0.12248</v>
      </c>
      <c r="Y703" s="23">
        <v>56137.553649999994</v>
      </c>
      <c r="Z703" s="23">
        <v>56081.47217782218</v>
      </c>
    </row>
    <row r="704" spans="3:26" ht="14.25">
      <c r="C704" s="23">
        <v>15</v>
      </c>
      <c r="D704" s="23">
        <v>16013.1555</v>
      </c>
      <c r="E704" s="23">
        <v>0</v>
      </c>
      <c r="F704" s="23">
        <v>11206.6064</v>
      </c>
      <c r="G704" s="23">
        <v>0</v>
      </c>
      <c r="H704" s="23">
        <v>0</v>
      </c>
      <c r="I704" s="23">
        <v>0</v>
      </c>
      <c r="J704" s="23">
        <v>323.58088</v>
      </c>
      <c r="K704" s="23">
        <v>149.32779</v>
      </c>
      <c r="L704" s="23">
        <v>0</v>
      </c>
      <c r="M704" s="23">
        <v>6120.72369</v>
      </c>
      <c r="N704" s="23">
        <v>124.71327</v>
      </c>
      <c r="O704" s="23">
        <v>0</v>
      </c>
      <c r="P704" s="23">
        <v>0</v>
      </c>
      <c r="Q704" s="23">
        <v>0</v>
      </c>
      <c r="R704" s="23">
        <v>1996.9</v>
      </c>
      <c r="S704" s="23">
        <v>0</v>
      </c>
      <c r="T704" s="23">
        <v>2459.13843</v>
      </c>
      <c r="U704" s="23">
        <v>1929.636</v>
      </c>
      <c r="V704" s="23">
        <v>0</v>
      </c>
      <c r="W704" s="23">
        <v>375.62506</v>
      </c>
      <c r="X704" s="23">
        <v>0.14713</v>
      </c>
      <c r="Y704" s="23">
        <v>40699.554149999996</v>
      </c>
      <c r="Z704" s="23">
        <v>246663.96454545454</v>
      </c>
    </row>
    <row r="705" spans="3:26" ht="14.25">
      <c r="C705" s="23">
        <v>76</v>
      </c>
      <c r="D705" s="23">
        <v>6699.380990000001</v>
      </c>
      <c r="E705" s="23">
        <v>208.73890000000003</v>
      </c>
      <c r="F705" s="23">
        <v>1901.13461</v>
      </c>
      <c r="G705" s="23">
        <v>0</v>
      </c>
      <c r="H705" s="23">
        <v>368.25619</v>
      </c>
      <c r="I705" s="23">
        <v>2421.91773</v>
      </c>
      <c r="J705" s="23">
        <v>0</v>
      </c>
      <c r="K705" s="23">
        <v>0</v>
      </c>
      <c r="L705" s="23">
        <v>0</v>
      </c>
      <c r="M705" s="23">
        <v>822.7455799999999</v>
      </c>
      <c r="N705" s="23">
        <v>83.77636999999999</v>
      </c>
      <c r="O705" s="23">
        <v>36.2541</v>
      </c>
      <c r="P705" s="23">
        <v>42.32936</v>
      </c>
      <c r="Q705" s="23">
        <v>0</v>
      </c>
      <c r="R705" s="23">
        <v>1409.7856900000002</v>
      </c>
      <c r="S705" s="23">
        <v>1172.09973</v>
      </c>
      <c r="T705" s="23">
        <v>271.6049</v>
      </c>
      <c r="U705" s="23">
        <v>0</v>
      </c>
      <c r="V705" s="23">
        <v>0</v>
      </c>
      <c r="W705" s="23">
        <v>0</v>
      </c>
      <c r="X705" s="23">
        <v>-0.02465</v>
      </c>
      <c r="Y705" s="23">
        <v>15437.9995</v>
      </c>
      <c r="Z705" s="23">
        <v>18466.506578947367</v>
      </c>
    </row>
    <row r="706" ht="14.25">
      <c r="Z706" s="23">
        <v>0</v>
      </c>
    </row>
    <row r="707" spans="3:26" ht="14.25">
      <c r="C707" s="23">
        <v>2</v>
      </c>
      <c r="D707" s="23">
        <v>355.66985</v>
      </c>
      <c r="E707" s="23">
        <v>14.60632</v>
      </c>
      <c r="F707" s="23">
        <v>177.83492</v>
      </c>
      <c r="G707" s="23">
        <v>0</v>
      </c>
      <c r="H707" s="23">
        <v>0</v>
      </c>
      <c r="I707" s="23">
        <v>44.16966</v>
      </c>
      <c r="J707" s="23">
        <v>0</v>
      </c>
      <c r="K707" s="23">
        <v>0</v>
      </c>
      <c r="L707" s="23">
        <v>0</v>
      </c>
      <c r="M707" s="23">
        <v>77.57208</v>
      </c>
      <c r="N707" s="23">
        <v>0</v>
      </c>
      <c r="O707" s="23">
        <v>0</v>
      </c>
      <c r="P707" s="23">
        <v>0</v>
      </c>
      <c r="Q707" s="23">
        <v>0</v>
      </c>
      <c r="R707" s="23">
        <v>72.82387</v>
      </c>
      <c r="S707" s="23">
        <v>64.18819</v>
      </c>
      <c r="T707" s="23">
        <v>0</v>
      </c>
      <c r="U707" s="23">
        <v>0</v>
      </c>
      <c r="V707" s="23">
        <v>0</v>
      </c>
      <c r="W707" s="23">
        <v>0</v>
      </c>
      <c r="X707" s="23">
        <v>0</v>
      </c>
      <c r="Y707" s="23">
        <v>806.86489</v>
      </c>
      <c r="Z707" s="23">
        <v>36675.67681818181</v>
      </c>
    </row>
    <row r="708" spans="3:26" ht="14.25">
      <c r="C708" s="23">
        <v>9</v>
      </c>
      <c r="D708" s="23">
        <v>999.53671</v>
      </c>
      <c r="E708" s="23">
        <v>60.23231</v>
      </c>
      <c r="F708" s="23">
        <v>423.48874</v>
      </c>
      <c r="G708" s="23">
        <v>0</v>
      </c>
      <c r="H708" s="23">
        <v>0</v>
      </c>
      <c r="I708" s="23">
        <v>572.16083</v>
      </c>
      <c r="J708" s="23">
        <v>0</v>
      </c>
      <c r="K708" s="23">
        <v>0</v>
      </c>
      <c r="L708" s="23">
        <v>0</v>
      </c>
      <c r="M708" s="23">
        <v>128.49031</v>
      </c>
      <c r="N708" s="23">
        <v>12.85053</v>
      </c>
      <c r="O708" s="23">
        <v>0</v>
      </c>
      <c r="P708" s="23">
        <v>0</v>
      </c>
      <c r="Q708" s="23">
        <v>0</v>
      </c>
      <c r="R708" s="23">
        <v>264.68386</v>
      </c>
      <c r="S708" s="23">
        <v>233.7618</v>
      </c>
      <c r="T708" s="23">
        <v>42.3241</v>
      </c>
      <c r="U708" s="23">
        <v>0</v>
      </c>
      <c r="V708" s="23">
        <v>0</v>
      </c>
      <c r="W708" s="23">
        <v>0</v>
      </c>
      <c r="X708" s="23">
        <v>0</v>
      </c>
      <c r="Y708" s="23">
        <v>2737.52919</v>
      </c>
      <c r="Z708" s="23">
        <v>27651.81</v>
      </c>
    </row>
    <row r="709" spans="3:26" ht="14.25">
      <c r="C709" s="23">
        <v>0</v>
      </c>
      <c r="D709" s="23">
        <v>0</v>
      </c>
      <c r="E709" s="23">
        <v>0</v>
      </c>
      <c r="F709" s="23">
        <v>0</v>
      </c>
      <c r="G709" s="23">
        <v>0</v>
      </c>
      <c r="H709" s="23">
        <v>0</v>
      </c>
      <c r="I709" s="23">
        <v>0</v>
      </c>
      <c r="J709" s="23">
        <v>0</v>
      </c>
      <c r="K709" s="23">
        <v>0</v>
      </c>
      <c r="L709" s="23">
        <v>0</v>
      </c>
      <c r="M709" s="23">
        <v>0</v>
      </c>
      <c r="N709" s="23">
        <v>0</v>
      </c>
      <c r="O709" s="23">
        <v>0</v>
      </c>
      <c r="P709" s="23">
        <v>0</v>
      </c>
      <c r="Q709" s="23">
        <v>0</v>
      </c>
      <c r="R709" s="23">
        <v>0</v>
      </c>
      <c r="S709" s="23">
        <v>0</v>
      </c>
      <c r="T709" s="23">
        <v>0</v>
      </c>
      <c r="U709" s="23">
        <v>0</v>
      </c>
      <c r="V709" s="23">
        <v>0</v>
      </c>
      <c r="W709" s="23">
        <v>0</v>
      </c>
      <c r="X709" s="23">
        <v>0</v>
      </c>
      <c r="Y709" s="23">
        <v>0</v>
      </c>
      <c r="Z709" s="23">
        <v>0</v>
      </c>
    </row>
    <row r="710" spans="3:26" ht="14.25">
      <c r="C710" s="23">
        <v>13</v>
      </c>
      <c r="D710" s="23">
        <v>922.85244</v>
      </c>
      <c r="E710" s="23">
        <v>52.66514</v>
      </c>
      <c r="F710" s="23">
        <v>416.99002</v>
      </c>
      <c r="G710" s="23">
        <v>0</v>
      </c>
      <c r="H710" s="23">
        <v>0</v>
      </c>
      <c r="I710" s="23">
        <v>520.05686</v>
      </c>
      <c r="J710" s="23">
        <v>0</v>
      </c>
      <c r="K710" s="23">
        <v>0</v>
      </c>
      <c r="L710" s="23">
        <v>0</v>
      </c>
      <c r="M710" s="23">
        <v>194.6385</v>
      </c>
      <c r="N710" s="23">
        <v>4.67558</v>
      </c>
      <c r="O710" s="23">
        <v>0</v>
      </c>
      <c r="P710" s="23">
        <v>0</v>
      </c>
      <c r="Q710" s="23">
        <v>0</v>
      </c>
      <c r="R710" s="23">
        <v>259.22019</v>
      </c>
      <c r="S710" s="23">
        <v>191.91278</v>
      </c>
      <c r="T710" s="23">
        <v>100.60432</v>
      </c>
      <c r="U710" s="23">
        <v>0</v>
      </c>
      <c r="V710" s="23">
        <v>0</v>
      </c>
      <c r="W710" s="23">
        <v>0</v>
      </c>
      <c r="X710" s="23">
        <v>0</v>
      </c>
      <c r="Y710" s="23">
        <v>2663.61583</v>
      </c>
      <c r="Z710" s="23">
        <v>18626.68412587413</v>
      </c>
    </row>
    <row r="711" spans="3:26" ht="14.25">
      <c r="C711" s="23">
        <v>19</v>
      </c>
      <c r="D711" s="23">
        <v>1245.70409</v>
      </c>
      <c r="E711" s="23">
        <v>61.99665</v>
      </c>
      <c r="F711" s="23">
        <v>267.60472</v>
      </c>
      <c r="G711" s="23">
        <v>0</v>
      </c>
      <c r="H711" s="23">
        <v>0</v>
      </c>
      <c r="I711" s="23">
        <v>696.33471</v>
      </c>
      <c r="J711" s="23">
        <v>0</v>
      </c>
      <c r="K711" s="23">
        <v>0</v>
      </c>
      <c r="L711" s="23">
        <v>0</v>
      </c>
      <c r="M711" s="23">
        <v>133.0649</v>
      </c>
      <c r="N711" s="23">
        <v>12.86949</v>
      </c>
      <c r="O711" s="23">
        <v>0</v>
      </c>
      <c r="P711" s="23">
        <v>0</v>
      </c>
      <c r="Q711" s="23">
        <v>0</v>
      </c>
      <c r="R711" s="23">
        <v>248.6086</v>
      </c>
      <c r="S711" s="23">
        <v>242.9106</v>
      </c>
      <c r="T711" s="23">
        <v>11.66822</v>
      </c>
      <c r="U711" s="23">
        <v>0</v>
      </c>
      <c r="V711" s="23">
        <v>0</v>
      </c>
      <c r="W711" s="23">
        <v>0</v>
      </c>
      <c r="X711" s="23">
        <v>0</v>
      </c>
      <c r="Y711" s="23">
        <v>2920.76198</v>
      </c>
      <c r="Z711" s="23">
        <v>13974.937703349282</v>
      </c>
    </row>
    <row r="712" spans="25:26" ht="14.25">
      <c r="Y712" s="23">
        <v>0</v>
      </c>
      <c r="Z712" s="23">
        <v>0</v>
      </c>
    </row>
    <row r="713" spans="3:26" ht="14.25">
      <c r="C713" s="23">
        <v>14</v>
      </c>
      <c r="D713" s="23">
        <v>908.8593</v>
      </c>
      <c r="E713" s="23">
        <v>39.06785</v>
      </c>
      <c r="F713" s="23">
        <v>175.11759</v>
      </c>
      <c r="G713" s="23">
        <v>0</v>
      </c>
      <c r="H713" s="23">
        <v>0</v>
      </c>
      <c r="I713" s="23">
        <v>514.07014</v>
      </c>
      <c r="J713" s="23">
        <v>0</v>
      </c>
      <c r="K713" s="23">
        <v>0</v>
      </c>
      <c r="L713" s="23">
        <v>0</v>
      </c>
      <c r="M713" s="23">
        <v>116.70459</v>
      </c>
      <c r="N713" s="23">
        <v>11.85623</v>
      </c>
      <c r="O713" s="23">
        <v>0</v>
      </c>
      <c r="P713" s="23">
        <v>0</v>
      </c>
      <c r="Q713" s="23">
        <v>0</v>
      </c>
      <c r="R713" s="23">
        <v>182.12872</v>
      </c>
      <c r="S713" s="23">
        <v>191.02316</v>
      </c>
      <c r="T713" s="23">
        <v>6.1047</v>
      </c>
      <c r="U713" s="23">
        <v>0</v>
      </c>
      <c r="V713" s="23">
        <v>0</v>
      </c>
      <c r="W713" s="23">
        <v>0</v>
      </c>
      <c r="X713" s="23">
        <v>0</v>
      </c>
      <c r="Y713" s="23">
        <v>2144.93228</v>
      </c>
      <c r="Z713" s="23">
        <v>13928.131688311687</v>
      </c>
    </row>
    <row r="714" spans="3:26" ht="14.25">
      <c r="C714" s="23">
        <v>4</v>
      </c>
      <c r="D714" s="23">
        <v>212.62492</v>
      </c>
      <c r="E714" s="23">
        <v>19.23848</v>
      </c>
      <c r="F714" s="23">
        <v>90.34135</v>
      </c>
      <c r="G714" s="23">
        <v>0</v>
      </c>
      <c r="H714" s="23">
        <v>0</v>
      </c>
      <c r="I714" s="23">
        <v>114.48956</v>
      </c>
      <c r="J714" s="23">
        <v>0</v>
      </c>
      <c r="K714" s="23">
        <v>0</v>
      </c>
      <c r="L714" s="23">
        <v>0</v>
      </c>
      <c r="M714" s="23">
        <v>30.8754</v>
      </c>
      <c r="N714" s="23">
        <v>8.3385</v>
      </c>
      <c r="O714" s="23">
        <v>0</v>
      </c>
      <c r="P714" s="23">
        <v>0</v>
      </c>
      <c r="Q714" s="23">
        <v>0</v>
      </c>
      <c r="R714" s="23">
        <v>44.81832</v>
      </c>
      <c r="S714" s="23">
        <v>49.56139</v>
      </c>
      <c r="T714" s="23">
        <v>0</v>
      </c>
      <c r="U714" s="23">
        <v>0</v>
      </c>
      <c r="V714" s="23">
        <v>0</v>
      </c>
      <c r="W714" s="23">
        <v>0</v>
      </c>
      <c r="X714" s="23">
        <v>0</v>
      </c>
      <c r="Y714" s="23">
        <v>570.28792</v>
      </c>
      <c r="Z714" s="23">
        <v>12961.08909090909</v>
      </c>
    </row>
    <row r="715" spans="25:26" ht="14.25">
      <c r="Y715" s="23">
        <v>0</v>
      </c>
      <c r="Z715" s="23">
        <v>0</v>
      </c>
    </row>
    <row r="716" spans="3:26" ht="14.25">
      <c r="C716" s="23">
        <v>1</v>
      </c>
      <c r="D716" s="23">
        <v>57.66745</v>
      </c>
      <c r="E716" s="23">
        <v>5.20987</v>
      </c>
      <c r="F716" s="23">
        <v>28.83372</v>
      </c>
      <c r="G716" s="23">
        <v>0</v>
      </c>
      <c r="H716" s="23">
        <v>0</v>
      </c>
      <c r="I716" s="23">
        <v>30.63535</v>
      </c>
      <c r="J716" s="23">
        <v>0</v>
      </c>
      <c r="K716" s="23">
        <v>0</v>
      </c>
      <c r="L716" s="23">
        <v>0</v>
      </c>
      <c r="M716" s="23">
        <v>0.7578</v>
      </c>
      <c r="N716" s="23">
        <v>2.1041</v>
      </c>
      <c r="O716" s="23">
        <v>0</v>
      </c>
      <c r="P716" s="23">
        <v>0</v>
      </c>
      <c r="Q716" s="23">
        <v>0</v>
      </c>
      <c r="R716" s="23">
        <v>11.4755</v>
      </c>
      <c r="S716" s="23">
        <v>12.70079</v>
      </c>
      <c r="T716" s="23">
        <v>0</v>
      </c>
      <c r="U716" s="23">
        <v>0</v>
      </c>
      <c r="V716" s="23">
        <v>0</v>
      </c>
      <c r="W716" s="23">
        <v>0</v>
      </c>
      <c r="X716" s="23">
        <v>0</v>
      </c>
      <c r="Y716" s="23">
        <v>149.38458000000003</v>
      </c>
      <c r="Z716" s="23">
        <v>13580.416363636366</v>
      </c>
    </row>
    <row r="717" spans="3:26" ht="14.25">
      <c r="C717" s="23">
        <v>5</v>
      </c>
      <c r="D717" s="23">
        <v>283.01026</v>
      </c>
      <c r="E717" s="23">
        <v>0</v>
      </c>
      <c r="F717" s="23">
        <v>61.25376</v>
      </c>
      <c r="G717" s="23">
        <v>0</v>
      </c>
      <c r="H717" s="23">
        <v>42.81496</v>
      </c>
      <c r="I717" s="23">
        <v>159.11226</v>
      </c>
      <c r="J717" s="23">
        <v>0</v>
      </c>
      <c r="K717" s="23">
        <v>0</v>
      </c>
      <c r="L717" s="23">
        <v>0</v>
      </c>
      <c r="M717" s="23">
        <v>23.40616</v>
      </c>
      <c r="N717" s="23">
        <v>9.15916</v>
      </c>
      <c r="O717" s="23">
        <v>0</v>
      </c>
      <c r="P717" s="23">
        <v>0</v>
      </c>
      <c r="Q717" s="23">
        <v>0</v>
      </c>
      <c r="R717" s="23">
        <v>51.27161</v>
      </c>
      <c r="S717" s="23">
        <v>78.4436</v>
      </c>
      <c r="T717" s="23">
        <v>3.38229</v>
      </c>
      <c r="U717" s="23">
        <v>0</v>
      </c>
      <c r="V717" s="23">
        <v>0</v>
      </c>
      <c r="W717" s="23">
        <v>0</v>
      </c>
      <c r="X717" s="23">
        <v>0</v>
      </c>
      <c r="Y717" s="23">
        <v>711.8540600000001</v>
      </c>
      <c r="Z717" s="23">
        <v>12942.801090909094</v>
      </c>
    </row>
    <row r="718" spans="3:26" ht="14.25">
      <c r="C718" s="23">
        <v>17</v>
      </c>
      <c r="D718" s="23">
        <v>2432.99391</v>
      </c>
      <c r="E718" s="23">
        <v>0</v>
      </c>
      <c r="F718" s="23">
        <v>463.6211</v>
      </c>
      <c r="G718" s="23">
        <v>0</v>
      </c>
      <c r="H718" s="23">
        <v>0</v>
      </c>
      <c r="I718" s="23">
        <v>315.59385</v>
      </c>
      <c r="J718" s="23">
        <v>0</v>
      </c>
      <c r="K718" s="23">
        <v>0</v>
      </c>
      <c r="L718" s="23">
        <v>0</v>
      </c>
      <c r="M718" s="23">
        <v>194.48154</v>
      </c>
      <c r="N718" s="23">
        <v>29.176009999999998</v>
      </c>
      <c r="O718" s="23">
        <v>0</v>
      </c>
      <c r="P718" s="23">
        <v>0</v>
      </c>
      <c r="Q718" s="23">
        <v>0</v>
      </c>
      <c r="R718" s="23">
        <v>390.68753</v>
      </c>
      <c r="S718" s="23">
        <v>311.32137</v>
      </c>
      <c r="T718" s="23">
        <v>107.98153</v>
      </c>
      <c r="U718" s="23">
        <v>0</v>
      </c>
      <c r="V718" s="23">
        <v>0</v>
      </c>
      <c r="W718" s="23">
        <v>0</v>
      </c>
      <c r="X718" s="23">
        <v>-0.02465</v>
      </c>
      <c r="Y718" s="23">
        <v>4245.832189999999</v>
      </c>
      <c r="Z718" s="23">
        <v>22704.984973262028</v>
      </c>
    </row>
    <row r="719" spans="25:26" ht="14.25">
      <c r="Y719" s="23">
        <v>0</v>
      </c>
      <c r="Z719" s="23">
        <v>0</v>
      </c>
    </row>
    <row r="720" spans="3:26" ht="14.25">
      <c r="C720" s="23">
        <v>16</v>
      </c>
      <c r="D720" s="23">
        <v>2370.01302</v>
      </c>
      <c r="E720" s="23">
        <v>0</v>
      </c>
      <c r="F720" s="23">
        <v>451.02493</v>
      </c>
      <c r="G720" s="23">
        <v>0</v>
      </c>
      <c r="H720" s="23">
        <v>0</v>
      </c>
      <c r="I720" s="23">
        <v>284.21835</v>
      </c>
      <c r="J720" s="23">
        <v>0</v>
      </c>
      <c r="K720" s="23">
        <v>0</v>
      </c>
      <c r="L720" s="23">
        <v>0</v>
      </c>
      <c r="M720" s="23">
        <v>179.80416</v>
      </c>
      <c r="N720" s="23">
        <v>29.17601</v>
      </c>
      <c r="O720" s="23">
        <v>0</v>
      </c>
      <c r="P720" s="23">
        <v>0</v>
      </c>
      <c r="Q720" s="23">
        <v>0</v>
      </c>
      <c r="R720" s="23">
        <v>378.50325</v>
      </c>
      <c r="S720" s="23">
        <v>297.86111</v>
      </c>
      <c r="T720" s="23">
        <v>107.98153</v>
      </c>
      <c r="U720" s="23">
        <v>0</v>
      </c>
      <c r="V720" s="23">
        <v>0</v>
      </c>
      <c r="W720" s="23">
        <v>0</v>
      </c>
      <c r="X720" s="23">
        <v>0</v>
      </c>
      <c r="Y720" s="23">
        <v>4098.58236</v>
      </c>
      <c r="Z720" s="23">
        <v>23287.399772727273</v>
      </c>
    </row>
    <row r="721" spans="3:26" ht="14.25">
      <c r="C721" s="23">
        <v>7</v>
      </c>
      <c r="D721" s="23">
        <v>246.98881</v>
      </c>
      <c r="E721" s="23">
        <v>0</v>
      </c>
      <c r="F721" s="23">
        <v>0</v>
      </c>
      <c r="G721" s="23">
        <v>0</v>
      </c>
      <c r="H721" s="23">
        <v>325.44123</v>
      </c>
      <c r="I721" s="23">
        <v>0</v>
      </c>
      <c r="J721" s="23">
        <v>0</v>
      </c>
      <c r="K721" s="23">
        <v>0</v>
      </c>
      <c r="L721" s="23">
        <v>0</v>
      </c>
      <c r="M721" s="23">
        <v>40.21669</v>
      </c>
      <c r="N721" s="23">
        <v>6.7071</v>
      </c>
      <c r="O721" s="23">
        <v>36.2541</v>
      </c>
      <c r="P721" s="23">
        <v>42.32936</v>
      </c>
      <c r="Q721" s="23">
        <v>0</v>
      </c>
      <c r="R721" s="23">
        <v>77.67171</v>
      </c>
      <c r="S721" s="23">
        <v>0</v>
      </c>
      <c r="T721" s="23">
        <v>5.64444</v>
      </c>
      <c r="U721" s="23">
        <v>0</v>
      </c>
      <c r="V721" s="23">
        <v>0</v>
      </c>
      <c r="W721" s="23">
        <v>0</v>
      </c>
      <c r="X721" s="23">
        <v>0</v>
      </c>
      <c r="Y721" s="23">
        <v>781.2534399999998</v>
      </c>
      <c r="Z721" s="23">
        <v>10146.14857142857</v>
      </c>
    </row>
    <row r="722" spans="3:26" ht="14.25">
      <c r="C722" s="23">
        <v>47</v>
      </c>
      <c r="D722" s="23">
        <v>11397.7</v>
      </c>
      <c r="E722" s="23">
        <v>116.8</v>
      </c>
      <c r="F722" s="23">
        <v>5833.3</v>
      </c>
      <c r="G722" s="23">
        <v>0</v>
      </c>
      <c r="H722" s="23">
        <v>677.5</v>
      </c>
      <c r="I722" s="23">
        <v>1752.0999999999997</v>
      </c>
      <c r="J722" s="23">
        <v>157.4</v>
      </c>
      <c r="K722" s="23">
        <v>113.1</v>
      </c>
      <c r="L722" s="23">
        <v>0</v>
      </c>
      <c r="M722" s="23">
        <v>3538.725</v>
      </c>
      <c r="N722" s="23">
        <v>30.300000000000004</v>
      </c>
      <c r="O722" s="23">
        <v>6.8999999999999995</v>
      </c>
      <c r="P722" s="23">
        <v>27.800000000000004</v>
      </c>
      <c r="Q722" s="23">
        <v>0</v>
      </c>
      <c r="R722" s="23">
        <v>1973.4</v>
      </c>
      <c r="S722" s="23">
        <v>693.2</v>
      </c>
      <c r="T722" s="23">
        <v>3.8</v>
      </c>
      <c r="U722" s="23">
        <v>554.9</v>
      </c>
      <c r="V722" s="23">
        <v>0</v>
      </c>
      <c r="W722" s="23">
        <v>140.79999999999998</v>
      </c>
      <c r="X722" s="23">
        <v>77.69999999999999</v>
      </c>
      <c r="Y722" s="23">
        <v>27095.424999999996</v>
      </c>
      <c r="Z722" s="23">
        <v>52408.94584139264</v>
      </c>
    </row>
    <row r="723" spans="3:26" ht="14.25">
      <c r="C723" s="23">
        <v>7</v>
      </c>
      <c r="D723" s="23">
        <v>7550.2</v>
      </c>
      <c r="E723" s="23">
        <v>0</v>
      </c>
      <c r="F723" s="23">
        <v>4828.400000000001</v>
      </c>
      <c r="G723" s="23">
        <v>0</v>
      </c>
      <c r="H723" s="23">
        <v>0</v>
      </c>
      <c r="I723" s="23">
        <v>0</v>
      </c>
      <c r="J723" s="23">
        <v>157.4</v>
      </c>
      <c r="K723" s="23">
        <v>113.1</v>
      </c>
      <c r="L723" s="23">
        <v>0</v>
      </c>
      <c r="M723" s="23">
        <v>3073.5</v>
      </c>
      <c r="N723" s="23">
        <v>0</v>
      </c>
      <c r="O723" s="23">
        <v>0</v>
      </c>
      <c r="P723" s="23">
        <v>0</v>
      </c>
      <c r="Q723" s="23">
        <v>0</v>
      </c>
      <c r="R723" s="23">
        <v>809.2</v>
      </c>
      <c r="S723" s="23">
        <v>0</v>
      </c>
      <c r="T723" s="23">
        <v>0</v>
      </c>
      <c r="U723" s="23">
        <v>554.9</v>
      </c>
      <c r="V723" s="23">
        <v>0</v>
      </c>
      <c r="W723" s="23">
        <v>130.2</v>
      </c>
      <c r="X723" s="23">
        <v>72.1</v>
      </c>
      <c r="Y723" s="23">
        <v>17289</v>
      </c>
      <c r="Z723" s="23">
        <v>224532.4675324675</v>
      </c>
    </row>
    <row r="724" spans="3:26" ht="14.25">
      <c r="C724" s="23">
        <v>40</v>
      </c>
      <c r="D724" s="23">
        <v>3847.5</v>
      </c>
      <c r="E724" s="23">
        <v>116.8</v>
      </c>
      <c r="F724" s="23">
        <v>1004.8999999999999</v>
      </c>
      <c r="G724" s="23">
        <v>0</v>
      </c>
      <c r="H724" s="23">
        <v>677.5</v>
      </c>
      <c r="I724" s="23">
        <v>1752.0999999999997</v>
      </c>
      <c r="J724" s="23">
        <v>0</v>
      </c>
      <c r="K724" s="23">
        <v>0</v>
      </c>
      <c r="L724" s="23">
        <v>0</v>
      </c>
      <c r="M724" s="23">
        <v>465.2250000000001</v>
      </c>
      <c r="N724" s="23">
        <v>30.300000000000004</v>
      </c>
      <c r="O724" s="23">
        <v>6.8999999999999995</v>
      </c>
      <c r="P724" s="23">
        <v>27.800000000000004</v>
      </c>
      <c r="Q724" s="23">
        <v>0</v>
      </c>
      <c r="R724" s="23">
        <v>1164.2</v>
      </c>
      <c r="S724" s="23">
        <v>693.2</v>
      </c>
      <c r="T724" s="23">
        <v>3.8</v>
      </c>
      <c r="U724" s="23">
        <v>0</v>
      </c>
      <c r="V724" s="23">
        <v>0</v>
      </c>
      <c r="W724" s="23">
        <v>10.6</v>
      </c>
      <c r="X724" s="23">
        <v>5.6</v>
      </c>
      <c r="Y724" s="23">
        <v>9806.424999999997</v>
      </c>
      <c r="Z724" s="23">
        <v>22287.32954545454</v>
      </c>
    </row>
    <row r="725" ht="14.25">
      <c r="Z725" s="23">
        <v>0</v>
      </c>
    </row>
    <row r="726" spans="3:26" ht="14.25">
      <c r="C726" s="23">
        <v>2</v>
      </c>
      <c r="D726" s="23">
        <v>281.90000000000003</v>
      </c>
      <c r="E726" s="23">
        <v>8.200000000000001</v>
      </c>
      <c r="F726" s="23">
        <v>80.49999999999999</v>
      </c>
      <c r="G726" s="23">
        <v>0</v>
      </c>
      <c r="H726" s="23">
        <v>23</v>
      </c>
      <c r="I726" s="23">
        <v>85.79999999999998</v>
      </c>
      <c r="J726" s="23">
        <v>0</v>
      </c>
      <c r="K726" s="23">
        <v>0</v>
      </c>
      <c r="L726" s="23">
        <v>0</v>
      </c>
      <c r="M726" s="23">
        <v>39.4</v>
      </c>
      <c r="N726" s="23">
        <v>0</v>
      </c>
      <c r="O726" s="23">
        <v>0</v>
      </c>
      <c r="P726" s="23">
        <v>0</v>
      </c>
      <c r="Q726" s="23">
        <v>0</v>
      </c>
      <c r="R726" s="23">
        <v>84.9</v>
      </c>
      <c r="S726" s="23">
        <v>54.3</v>
      </c>
      <c r="T726" s="23">
        <v>0</v>
      </c>
      <c r="U726" s="23">
        <v>0</v>
      </c>
      <c r="V726" s="23">
        <v>0</v>
      </c>
      <c r="W726" s="23">
        <v>2.8</v>
      </c>
      <c r="X726" s="23">
        <v>5.6</v>
      </c>
      <c r="Y726" s="23">
        <v>666.3999999999999</v>
      </c>
      <c r="Z726" s="23">
        <v>30290.909090909085</v>
      </c>
    </row>
    <row r="727" spans="3:26" ht="14.25">
      <c r="C727" s="23">
        <v>15</v>
      </c>
      <c r="D727" s="23">
        <v>1485.7</v>
      </c>
      <c r="E727" s="23">
        <v>78.19999999999999</v>
      </c>
      <c r="F727" s="23">
        <v>482.5999999999999</v>
      </c>
      <c r="G727" s="23">
        <v>0</v>
      </c>
      <c r="H727" s="23">
        <v>254.7</v>
      </c>
      <c r="I727" s="23">
        <v>721.1999999999999</v>
      </c>
      <c r="J727" s="23">
        <v>0</v>
      </c>
      <c r="K727" s="23">
        <v>0</v>
      </c>
      <c r="L727" s="23">
        <v>0</v>
      </c>
      <c r="M727" s="23">
        <v>136.425</v>
      </c>
      <c r="N727" s="23">
        <v>15.3</v>
      </c>
      <c r="O727" s="23">
        <v>0</v>
      </c>
      <c r="P727" s="23">
        <v>0</v>
      </c>
      <c r="Q727" s="23">
        <v>0</v>
      </c>
      <c r="R727" s="23">
        <v>409.2</v>
      </c>
      <c r="S727" s="23">
        <v>203.2</v>
      </c>
      <c r="T727" s="23">
        <v>0</v>
      </c>
      <c r="U727" s="23">
        <v>0</v>
      </c>
      <c r="V727" s="23">
        <v>0</v>
      </c>
      <c r="W727" s="23">
        <v>0</v>
      </c>
      <c r="X727" s="23">
        <v>0</v>
      </c>
      <c r="Y727" s="23">
        <v>3786.5249999999996</v>
      </c>
      <c r="Z727" s="23">
        <v>22948.63636363636</v>
      </c>
    </row>
    <row r="728" spans="3:26" ht="14.25">
      <c r="C728" s="23">
        <v>0</v>
      </c>
      <c r="D728" s="23">
        <v>0</v>
      </c>
      <c r="E728" s="23">
        <v>0</v>
      </c>
      <c r="F728" s="23">
        <v>0</v>
      </c>
      <c r="G728" s="23">
        <v>0</v>
      </c>
      <c r="H728" s="23">
        <v>0</v>
      </c>
      <c r="I728" s="23">
        <v>0</v>
      </c>
      <c r="J728" s="23">
        <v>0</v>
      </c>
      <c r="K728" s="23">
        <v>0</v>
      </c>
      <c r="L728" s="23">
        <v>0</v>
      </c>
      <c r="M728" s="23">
        <v>0</v>
      </c>
      <c r="N728" s="23">
        <v>0</v>
      </c>
      <c r="O728" s="23">
        <v>0</v>
      </c>
      <c r="P728" s="23">
        <v>0</v>
      </c>
      <c r="Q728" s="23">
        <v>0</v>
      </c>
      <c r="R728" s="23">
        <v>0</v>
      </c>
      <c r="S728" s="23">
        <v>0</v>
      </c>
      <c r="T728" s="23">
        <v>0</v>
      </c>
      <c r="U728" s="23">
        <v>0</v>
      </c>
      <c r="V728" s="23">
        <v>0</v>
      </c>
      <c r="W728" s="23">
        <v>0</v>
      </c>
      <c r="X728" s="23">
        <v>0</v>
      </c>
      <c r="Y728" s="23">
        <v>0</v>
      </c>
      <c r="Z728" s="23">
        <v>0</v>
      </c>
    </row>
    <row r="729" spans="3:26" ht="14.25">
      <c r="C729" s="23">
        <v>5</v>
      </c>
      <c r="D729" s="23">
        <v>360.3</v>
      </c>
      <c r="E729" s="23">
        <v>18.7</v>
      </c>
      <c r="F729" s="23">
        <v>104.8</v>
      </c>
      <c r="G729" s="23">
        <v>0</v>
      </c>
      <c r="H729" s="23">
        <v>52.3</v>
      </c>
      <c r="I729" s="23">
        <v>94.89999999999999</v>
      </c>
      <c r="J729" s="23">
        <v>0</v>
      </c>
      <c r="K729" s="23">
        <v>0</v>
      </c>
      <c r="L729" s="23">
        <v>0</v>
      </c>
      <c r="M729" s="23">
        <v>99.5</v>
      </c>
      <c r="N729" s="23">
        <v>1</v>
      </c>
      <c r="O729" s="23">
        <v>0</v>
      </c>
      <c r="P729" s="23">
        <v>0</v>
      </c>
      <c r="Q729" s="23">
        <v>0</v>
      </c>
      <c r="R729" s="23">
        <v>96.6</v>
      </c>
      <c r="S729" s="23">
        <v>67.3</v>
      </c>
      <c r="T729" s="23">
        <v>0</v>
      </c>
      <c r="U729" s="23">
        <v>0</v>
      </c>
      <c r="V729" s="23">
        <v>0</v>
      </c>
      <c r="W729" s="23">
        <v>0</v>
      </c>
      <c r="X729" s="23">
        <v>0</v>
      </c>
      <c r="Y729" s="23">
        <v>895.4</v>
      </c>
      <c r="Z729" s="23">
        <v>16279.999999999998</v>
      </c>
    </row>
    <row r="730" spans="3:26" ht="14.25">
      <c r="C730" s="23">
        <v>7</v>
      </c>
      <c r="D730" s="23">
        <v>357.00000000000006</v>
      </c>
      <c r="E730" s="23">
        <v>11.699999999999998</v>
      </c>
      <c r="F730" s="23">
        <v>42.4</v>
      </c>
      <c r="G730" s="23">
        <v>0</v>
      </c>
      <c r="H730" s="23">
        <v>66</v>
      </c>
      <c r="I730" s="23">
        <v>146.3</v>
      </c>
      <c r="J730" s="23">
        <v>0</v>
      </c>
      <c r="K730" s="23">
        <v>0</v>
      </c>
      <c r="L730" s="23">
        <v>0</v>
      </c>
      <c r="M730" s="23">
        <v>73.60000000000001</v>
      </c>
      <c r="N730" s="23">
        <v>8.4</v>
      </c>
      <c r="O730" s="23">
        <v>0</v>
      </c>
      <c r="P730" s="23">
        <v>0</v>
      </c>
      <c r="Q730" s="23">
        <v>0</v>
      </c>
      <c r="R730" s="23">
        <v>144.9</v>
      </c>
      <c r="S730" s="23">
        <v>132.6</v>
      </c>
      <c r="T730" s="23">
        <v>3.8</v>
      </c>
      <c r="U730" s="23">
        <v>0</v>
      </c>
      <c r="V730" s="23">
        <v>0</v>
      </c>
      <c r="W730" s="23">
        <v>0</v>
      </c>
      <c r="X730" s="23">
        <v>0</v>
      </c>
      <c r="Y730" s="23">
        <v>986.7</v>
      </c>
      <c r="Z730" s="23">
        <v>12814.285714285716</v>
      </c>
    </row>
    <row r="731" spans="25:26" ht="14.25">
      <c r="Y731" s="23">
        <v>0</v>
      </c>
      <c r="Z731" s="23">
        <v>0</v>
      </c>
    </row>
    <row r="732" spans="3:26" ht="14.25">
      <c r="C732" s="23">
        <v>5</v>
      </c>
      <c r="D732" s="23">
        <v>343.50000000000006</v>
      </c>
      <c r="E732" s="23">
        <v>11</v>
      </c>
      <c r="F732" s="23">
        <v>39.9</v>
      </c>
      <c r="G732" s="23">
        <v>0</v>
      </c>
      <c r="H732" s="23">
        <v>62.2</v>
      </c>
      <c r="I732" s="23">
        <v>152</v>
      </c>
      <c r="J732" s="23">
        <v>0</v>
      </c>
      <c r="K732" s="23">
        <v>0</v>
      </c>
      <c r="L732" s="23">
        <v>0</v>
      </c>
      <c r="M732" s="23">
        <v>67.10000000000001</v>
      </c>
      <c r="N732" s="23">
        <v>8.4</v>
      </c>
      <c r="O732" s="23">
        <v>0</v>
      </c>
      <c r="P732" s="23">
        <v>0</v>
      </c>
      <c r="Q732" s="23">
        <v>0</v>
      </c>
      <c r="R732" s="23">
        <v>149.8</v>
      </c>
      <c r="S732" s="23">
        <v>102.5</v>
      </c>
      <c r="T732" s="23">
        <v>9.6</v>
      </c>
      <c r="U732" s="23">
        <v>0</v>
      </c>
      <c r="V732" s="23">
        <v>0</v>
      </c>
      <c r="W732" s="23">
        <v>0</v>
      </c>
      <c r="X732" s="23">
        <v>0</v>
      </c>
      <c r="Y732" s="23">
        <v>946.0000000000001</v>
      </c>
      <c r="Z732" s="23">
        <v>17200.000000000004</v>
      </c>
    </row>
    <row r="733" spans="3:26" ht="14.25">
      <c r="C733" s="23">
        <v>0</v>
      </c>
      <c r="D733" s="23">
        <v>0</v>
      </c>
      <c r="E733" s="23">
        <v>0</v>
      </c>
      <c r="F733" s="23">
        <v>0</v>
      </c>
      <c r="G733" s="23">
        <v>0</v>
      </c>
      <c r="H733" s="23">
        <v>0</v>
      </c>
      <c r="I733" s="23">
        <v>0</v>
      </c>
      <c r="J733" s="23">
        <v>0</v>
      </c>
      <c r="K733" s="23">
        <v>0</v>
      </c>
      <c r="L733" s="23">
        <v>0</v>
      </c>
      <c r="M733" s="23">
        <v>0</v>
      </c>
      <c r="N733" s="23">
        <v>0</v>
      </c>
      <c r="O733" s="23">
        <v>0</v>
      </c>
      <c r="P733" s="23">
        <v>0</v>
      </c>
      <c r="Q733" s="23">
        <v>0</v>
      </c>
      <c r="R733" s="23">
        <v>0</v>
      </c>
      <c r="S733" s="23">
        <v>0</v>
      </c>
      <c r="T733" s="23">
        <v>0</v>
      </c>
      <c r="U733" s="23">
        <v>0</v>
      </c>
      <c r="V733" s="23">
        <v>0</v>
      </c>
      <c r="W733" s="23">
        <v>0</v>
      </c>
      <c r="X733" s="23">
        <v>0</v>
      </c>
      <c r="Y733" s="23">
        <v>0</v>
      </c>
      <c r="Z733" s="23">
        <v>0</v>
      </c>
    </row>
    <row r="734" spans="25:26" ht="14.25">
      <c r="Y734" s="23">
        <v>0</v>
      </c>
      <c r="Z734" s="23">
        <v>0</v>
      </c>
    </row>
    <row r="735" spans="3:26" ht="14.25">
      <c r="C735" s="23">
        <v>0</v>
      </c>
      <c r="D735" s="23">
        <v>0</v>
      </c>
      <c r="E735" s="23">
        <v>0</v>
      </c>
      <c r="F735" s="23">
        <v>0</v>
      </c>
      <c r="G735" s="23">
        <v>0</v>
      </c>
      <c r="H735" s="23">
        <v>0</v>
      </c>
      <c r="I735" s="23">
        <v>0</v>
      </c>
      <c r="J735" s="23">
        <v>0</v>
      </c>
      <c r="K735" s="23">
        <v>0</v>
      </c>
      <c r="L735" s="23">
        <v>0</v>
      </c>
      <c r="M735" s="23">
        <v>0</v>
      </c>
      <c r="N735" s="23">
        <v>0</v>
      </c>
      <c r="O735" s="23">
        <v>0</v>
      </c>
      <c r="P735" s="23">
        <v>0</v>
      </c>
      <c r="Q735" s="23">
        <v>0</v>
      </c>
      <c r="R735" s="23">
        <v>0</v>
      </c>
      <c r="S735" s="23">
        <v>0</v>
      </c>
      <c r="T735" s="23">
        <v>0</v>
      </c>
      <c r="U735" s="23">
        <v>0</v>
      </c>
      <c r="V735" s="23">
        <v>0</v>
      </c>
      <c r="W735" s="23">
        <v>0</v>
      </c>
      <c r="X735" s="23">
        <v>0</v>
      </c>
      <c r="Y735" s="23">
        <v>0</v>
      </c>
      <c r="Z735" s="23">
        <v>0</v>
      </c>
    </row>
    <row r="736" spans="3:26" ht="14.25">
      <c r="C736" s="23">
        <v>1</v>
      </c>
      <c r="D736" s="23">
        <v>69.39999999999999</v>
      </c>
      <c r="E736" s="23">
        <v>0</v>
      </c>
      <c r="F736" s="23">
        <v>10.3</v>
      </c>
      <c r="G736" s="23">
        <v>0</v>
      </c>
      <c r="H736" s="23">
        <v>15.200000000000003</v>
      </c>
      <c r="I736" s="23">
        <v>37.1</v>
      </c>
      <c r="J736" s="23">
        <v>0</v>
      </c>
      <c r="K736" s="23">
        <v>0</v>
      </c>
      <c r="L736" s="23">
        <v>0</v>
      </c>
      <c r="M736" s="23">
        <v>15.5</v>
      </c>
      <c r="N736" s="23">
        <v>0</v>
      </c>
      <c r="O736" s="23">
        <v>0</v>
      </c>
      <c r="P736" s="23">
        <v>0</v>
      </c>
      <c r="Q736" s="23">
        <v>0</v>
      </c>
      <c r="R736" s="23">
        <v>20.7</v>
      </c>
      <c r="S736" s="23">
        <v>16.8</v>
      </c>
      <c r="T736" s="23">
        <v>0</v>
      </c>
      <c r="U736" s="23">
        <v>0</v>
      </c>
      <c r="V736" s="23">
        <v>0</v>
      </c>
      <c r="W736" s="23">
        <v>0</v>
      </c>
      <c r="X736" s="23">
        <v>0</v>
      </c>
      <c r="Y736" s="23">
        <v>185</v>
      </c>
      <c r="Z736" s="23">
        <v>16818.181818181816</v>
      </c>
    </row>
    <row r="737" spans="3:26" ht="14.25">
      <c r="C737" s="23">
        <v>7</v>
      </c>
      <c r="D737" s="23">
        <v>1195.5</v>
      </c>
      <c r="E737" s="23">
        <v>0</v>
      </c>
      <c r="F737" s="23">
        <v>284.3</v>
      </c>
      <c r="G737" s="23">
        <v>0</v>
      </c>
      <c r="H737" s="23">
        <v>255.8</v>
      </c>
      <c r="I737" s="23">
        <v>647.2</v>
      </c>
      <c r="J737" s="23">
        <v>0</v>
      </c>
      <c r="K737" s="23">
        <v>0</v>
      </c>
      <c r="L737" s="23">
        <v>0</v>
      </c>
      <c r="M737" s="23">
        <v>89</v>
      </c>
      <c r="N737" s="23">
        <v>5.6</v>
      </c>
      <c r="O737" s="23">
        <v>0</v>
      </c>
      <c r="P737" s="23">
        <v>0</v>
      </c>
      <c r="Q737" s="23">
        <v>0</v>
      </c>
      <c r="R737" s="23">
        <v>354.6</v>
      </c>
      <c r="S737" s="23">
        <v>219</v>
      </c>
      <c r="T737" s="23">
        <v>0</v>
      </c>
      <c r="U737" s="23">
        <v>0</v>
      </c>
      <c r="V737" s="23">
        <v>0</v>
      </c>
      <c r="W737" s="23">
        <v>0</v>
      </c>
      <c r="X737" s="23">
        <v>0</v>
      </c>
      <c r="Y737" s="23">
        <v>3051</v>
      </c>
      <c r="Z737" s="23">
        <v>39623.37662337662</v>
      </c>
    </row>
    <row r="738" spans="25:26" ht="14.25">
      <c r="Y738" s="23">
        <v>0</v>
      </c>
      <c r="Z738" s="23">
        <v>0</v>
      </c>
    </row>
    <row r="739" spans="3:26" ht="14.25">
      <c r="C739" s="23">
        <v>7</v>
      </c>
      <c r="D739" s="23">
        <v>1195.5</v>
      </c>
      <c r="E739" s="23">
        <v>0</v>
      </c>
      <c r="F739" s="23">
        <v>284.3</v>
      </c>
      <c r="G739" s="23">
        <v>0</v>
      </c>
      <c r="H739" s="23">
        <v>255.79999999999998</v>
      </c>
      <c r="I739" s="23">
        <v>647.1999999999999</v>
      </c>
      <c r="J739" s="23">
        <v>0</v>
      </c>
      <c r="K739" s="23">
        <v>0</v>
      </c>
      <c r="L739" s="23">
        <v>0</v>
      </c>
      <c r="M739" s="23">
        <v>89</v>
      </c>
      <c r="N739" s="23">
        <v>5.6</v>
      </c>
      <c r="O739" s="23">
        <v>0</v>
      </c>
      <c r="P739" s="23">
        <v>0</v>
      </c>
      <c r="Q739" s="23">
        <v>0</v>
      </c>
      <c r="R739" s="23">
        <v>354.6</v>
      </c>
      <c r="S739" s="23">
        <v>219</v>
      </c>
      <c r="T739" s="23">
        <v>0</v>
      </c>
      <c r="U739" s="23">
        <v>0</v>
      </c>
      <c r="V739" s="23">
        <v>0</v>
      </c>
      <c r="W739" s="23">
        <v>0</v>
      </c>
      <c r="X739" s="23">
        <v>0</v>
      </c>
      <c r="Y739" s="23">
        <v>3050.9999999999995</v>
      </c>
      <c r="Z739" s="23">
        <v>39623.376623376615</v>
      </c>
    </row>
    <row r="740" spans="3:26" ht="14.25">
      <c r="C740" s="23">
        <v>3</v>
      </c>
      <c r="D740" s="23">
        <v>97.69999999999999</v>
      </c>
      <c r="E740" s="23">
        <v>0</v>
      </c>
      <c r="F740" s="23">
        <v>0</v>
      </c>
      <c r="G740" s="23">
        <v>0</v>
      </c>
      <c r="H740" s="23">
        <v>10.499999999999998</v>
      </c>
      <c r="I740" s="23">
        <v>19.6</v>
      </c>
      <c r="J740" s="23">
        <v>0</v>
      </c>
      <c r="K740" s="23">
        <v>0</v>
      </c>
      <c r="L740" s="23">
        <v>0</v>
      </c>
      <c r="M740" s="23">
        <v>11.8</v>
      </c>
      <c r="N740" s="23">
        <v>0</v>
      </c>
      <c r="O740" s="23">
        <v>6.8999999999999995</v>
      </c>
      <c r="P740" s="23">
        <v>27.800000000000004</v>
      </c>
      <c r="Q740" s="23">
        <v>0</v>
      </c>
      <c r="R740" s="23">
        <v>53.300000000000004</v>
      </c>
      <c r="S740" s="23">
        <v>0</v>
      </c>
      <c r="T740" s="23">
        <v>0</v>
      </c>
      <c r="U740" s="23">
        <v>0</v>
      </c>
      <c r="V740" s="23">
        <v>0</v>
      </c>
      <c r="W740" s="23">
        <v>7.8</v>
      </c>
      <c r="X740" s="23">
        <v>0</v>
      </c>
      <c r="Y740" s="23">
        <v>235.40000000000003</v>
      </c>
      <c r="Z740" s="23">
        <v>7133.333333333335</v>
      </c>
    </row>
    <row r="741" spans="3:26" ht="14.25">
      <c r="C741" s="23">
        <v>133</v>
      </c>
      <c r="D741" s="23">
        <v>40273.4</v>
      </c>
      <c r="E741" s="23">
        <v>258.5</v>
      </c>
      <c r="F741" s="23">
        <v>19458.9</v>
      </c>
      <c r="G741" s="23">
        <v>727.7</v>
      </c>
      <c r="H741" s="23">
        <v>2969.5</v>
      </c>
      <c r="I741" s="23">
        <v>3067.1</v>
      </c>
      <c r="J741" s="23">
        <v>1209.8</v>
      </c>
      <c r="K741" s="23">
        <v>179</v>
      </c>
      <c r="L741" s="23">
        <v>0</v>
      </c>
      <c r="M741" s="23">
        <v>7450.200000000001</v>
      </c>
      <c r="N741" s="23">
        <v>83.2</v>
      </c>
      <c r="O741" s="23">
        <v>112.9</v>
      </c>
      <c r="P741" s="23">
        <v>25.1</v>
      </c>
      <c r="Q741" s="23">
        <v>0</v>
      </c>
      <c r="R741" s="23">
        <v>5303.2</v>
      </c>
      <c r="S741" s="23">
        <v>2150.1000000000004</v>
      </c>
      <c r="T741" s="23">
        <v>1516.1</v>
      </c>
      <c r="U741" s="23">
        <v>1478</v>
      </c>
      <c r="V741" s="23">
        <v>0</v>
      </c>
      <c r="W741" s="23">
        <v>484.7</v>
      </c>
      <c r="X741" s="23">
        <v>358.7</v>
      </c>
      <c r="Y741" s="23">
        <v>87106.1</v>
      </c>
      <c r="Z741" s="23">
        <v>59539.37115516064</v>
      </c>
    </row>
    <row r="742" spans="3:26" ht="14.25">
      <c r="C742" s="23">
        <v>21</v>
      </c>
      <c r="D742" s="23">
        <v>25359.4</v>
      </c>
      <c r="E742" s="23">
        <v>0</v>
      </c>
      <c r="F742" s="23">
        <v>16112.4</v>
      </c>
      <c r="G742" s="23">
        <v>591</v>
      </c>
      <c r="H742" s="23">
        <v>0</v>
      </c>
      <c r="I742" s="23">
        <v>0</v>
      </c>
      <c r="J742" s="23">
        <v>1209.8</v>
      </c>
      <c r="K742" s="23">
        <v>179</v>
      </c>
      <c r="L742" s="23">
        <v>0</v>
      </c>
      <c r="M742" s="23">
        <v>6225.6</v>
      </c>
      <c r="N742" s="23">
        <v>32.7</v>
      </c>
      <c r="O742" s="23">
        <v>0</v>
      </c>
      <c r="P742" s="23">
        <v>0</v>
      </c>
      <c r="Q742" s="23">
        <v>0</v>
      </c>
      <c r="R742" s="23">
        <v>2890.2</v>
      </c>
      <c r="S742" s="23">
        <v>0</v>
      </c>
      <c r="T742" s="23">
        <v>1127</v>
      </c>
      <c r="U742" s="23">
        <v>1478</v>
      </c>
      <c r="V742" s="23">
        <v>0</v>
      </c>
      <c r="W742" s="23">
        <v>483.4</v>
      </c>
      <c r="X742" s="23">
        <v>329.3</v>
      </c>
      <c r="Y742" s="23">
        <v>56017.8</v>
      </c>
      <c r="Z742" s="23">
        <v>242501.29870129874</v>
      </c>
    </row>
    <row r="743" spans="3:26" ht="14.25">
      <c r="C743" s="23">
        <v>112</v>
      </c>
      <c r="D743" s="23">
        <v>14913.999999999998</v>
      </c>
      <c r="E743" s="23">
        <v>258.5</v>
      </c>
      <c r="F743" s="23">
        <v>3346.5</v>
      </c>
      <c r="G743" s="23">
        <v>136.7</v>
      </c>
      <c r="H743" s="23">
        <v>2969.5</v>
      </c>
      <c r="I743" s="23">
        <v>3067.1</v>
      </c>
      <c r="J743" s="23">
        <v>0</v>
      </c>
      <c r="K743" s="23">
        <v>0</v>
      </c>
      <c r="L743" s="23">
        <v>0</v>
      </c>
      <c r="M743" s="23">
        <v>1224.6</v>
      </c>
      <c r="N743" s="23">
        <v>50.5</v>
      </c>
      <c r="O743" s="23">
        <v>112.9</v>
      </c>
      <c r="P743" s="23">
        <v>25.1</v>
      </c>
      <c r="Q743" s="23">
        <v>0</v>
      </c>
      <c r="R743" s="23">
        <v>2413</v>
      </c>
      <c r="S743" s="23">
        <v>2150.1000000000004</v>
      </c>
      <c r="T743" s="23">
        <v>389.09999999999997</v>
      </c>
      <c r="U743" s="23">
        <v>0</v>
      </c>
      <c r="V743" s="23">
        <v>0</v>
      </c>
      <c r="W743" s="23">
        <v>1.3</v>
      </c>
      <c r="X743" s="23">
        <v>29.400000000000002</v>
      </c>
      <c r="Y743" s="23">
        <v>31088.3</v>
      </c>
      <c r="Z743" s="23">
        <v>25234.00974025974</v>
      </c>
    </row>
    <row r="744" ht="14.25">
      <c r="Z744" s="23">
        <v>0</v>
      </c>
    </row>
    <row r="745" spans="3:26" ht="14.25">
      <c r="C745" s="23">
        <v>2</v>
      </c>
      <c r="D745" s="23">
        <v>498.8</v>
      </c>
      <c r="E745" s="23">
        <v>14.3</v>
      </c>
      <c r="F745" s="23">
        <v>219.7</v>
      </c>
      <c r="G745" s="23">
        <v>38.9</v>
      </c>
      <c r="H745" s="23">
        <v>104</v>
      </c>
      <c r="I745" s="23">
        <v>99.1</v>
      </c>
      <c r="J745" s="23">
        <v>0</v>
      </c>
      <c r="K745" s="23">
        <v>0</v>
      </c>
      <c r="L745" s="23">
        <v>0</v>
      </c>
      <c r="M745" s="23">
        <v>54.2</v>
      </c>
      <c r="N745" s="23">
        <v>0</v>
      </c>
      <c r="O745" s="23">
        <v>0</v>
      </c>
      <c r="P745" s="23">
        <v>0</v>
      </c>
      <c r="Q745" s="23">
        <v>0</v>
      </c>
      <c r="R745" s="23">
        <v>96.5</v>
      </c>
      <c r="S745" s="23">
        <v>88.3</v>
      </c>
      <c r="T745" s="23">
        <v>0</v>
      </c>
      <c r="U745" s="23">
        <v>0</v>
      </c>
      <c r="V745" s="23">
        <v>0</v>
      </c>
      <c r="W745" s="23">
        <v>0</v>
      </c>
      <c r="X745" s="23">
        <v>0</v>
      </c>
      <c r="Y745" s="23">
        <v>1213.8</v>
      </c>
      <c r="Z745" s="23">
        <v>55172.72727272727</v>
      </c>
    </row>
    <row r="746" spans="3:26" ht="14.25">
      <c r="C746" s="23">
        <v>14</v>
      </c>
      <c r="D746" s="23">
        <v>1907</v>
      </c>
      <c r="E746" s="23">
        <v>89</v>
      </c>
      <c r="F746" s="23">
        <v>740.7</v>
      </c>
      <c r="G746" s="23">
        <v>21.4</v>
      </c>
      <c r="H746" s="23">
        <v>353.4</v>
      </c>
      <c r="I746" s="23">
        <v>391.5</v>
      </c>
      <c r="J746" s="23">
        <v>0</v>
      </c>
      <c r="K746" s="23">
        <v>0</v>
      </c>
      <c r="L746" s="23">
        <v>0</v>
      </c>
      <c r="M746" s="23">
        <v>192.6</v>
      </c>
      <c r="N746" s="23">
        <v>7.4</v>
      </c>
      <c r="O746" s="23">
        <v>0</v>
      </c>
      <c r="P746" s="23">
        <v>0</v>
      </c>
      <c r="Q746" s="23">
        <v>0</v>
      </c>
      <c r="R746" s="23">
        <v>359.3</v>
      </c>
      <c r="S746" s="23">
        <v>312.3</v>
      </c>
      <c r="T746" s="23">
        <v>78.3</v>
      </c>
      <c r="U746" s="23">
        <v>0</v>
      </c>
      <c r="V746" s="23">
        <v>0</v>
      </c>
      <c r="W746" s="23">
        <v>0</v>
      </c>
      <c r="X746" s="23">
        <v>0</v>
      </c>
      <c r="Y746" s="23">
        <v>4452.900000000001</v>
      </c>
      <c r="Z746" s="23">
        <v>28914.935064935067</v>
      </c>
    </row>
    <row r="747" spans="3:26" ht="14.25">
      <c r="C747" s="23">
        <v>0</v>
      </c>
      <c r="D747" s="23">
        <v>0</v>
      </c>
      <c r="E747" s="23">
        <v>0</v>
      </c>
      <c r="F747" s="23">
        <v>0</v>
      </c>
      <c r="G747" s="23">
        <v>0</v>
      </c>
      <c r="H747" s="23">
        <v>0</v>
      </c>
      <c r="I747" s="23">
        <v>0</v>
      </c>
      <c r="J747" s="23">
        <v>0</v>
      </c>
      <c r="K747" s="23">
        <v>0</v>
      </c>
      <c r="L747" s="23">
        <v>0</v>
      </c>
      <c r="M747" s="23">
        <v>0</v>
      </c>
      <c r="N747" s="23">
        <v>0</v>
      </c>
      <c r="O747" s="23">
        <v>0</v>
      </c>
      <c r="P747" s="23">
        <v>0</v>
      </c>
      <c r="Q747" s="23">
        <v>0</v>
      </c>
      <c r="R747" s="23">
        <v>0</v>
      </c>
      <c r="S747" s="23">
        <v>0</v>
      </c>
      <c r="T747" s="23">
        <v>0</v>
      </c>
      <c r="U747" s="23">
        <v>0</v>
      </c>
      <c r="V747" s="23">
        <v>0</v>
      </c>
      <c r="W747" s="23">
        <v>0</v>
      </c>
      <c r="X747" s="23">
        <v>0</v>
      </c>
      <c r="Y747" s="23">
        <v>0</v>
      </c>
      <c r="Z747" s="23">
        <v>0</v>
      </c>
    </row>
    <row r="748" spans="3:26" ht="14.25">
      <c r="C748" s="23">
        <v>29</v>
      </c>
      <c r="D748" s="23">
        <v>2624.7</v>
      </c>
      <c r="E748" s="23">
        <v>100.9</v>
      </c>
      <c r="F748" s="23">
        <v>698.3</v>
      </c>
      <c r="G748" s="23">
        <v>39.1</v>
      </c>
      <c r="H748" s="23">
        <v>531.4</v>
      </c>
      <c r="I748" s="23">
        <v>575.3</v>
      </c>
      <c r="J748" s="23">
        <v>0</v>
      </c>
      <c r="K748" s="23">
        <v>0</v>
      </c>
      <c r="L748" s="23">
        <v>0</v>
      </c>
      <c r="M748" s="23">
        <v>287.8</v>
      </c>
      <c r="N748" s="23">
        <v>14.6</v>
      </c>
      <c r="O748" s="23">
        <v>0</v>
      </c>
      <c r="P748" s="23">
        <v>0</v>
      </c>
      <c r="Q748" s="23">
        <v>0</v>
      </c>
      <c r="R748" s="23">
        <v>472.1</v>
      </c>
      <c r="S748" s="23">
        <v>439.3</v>
      </c>
      <c r="T748" s="23">
        <v>108.6</v>
      </c>
      <c r="U748" s="23">
        <v>0</v>
      </c>
      <c r="V748" s="23">
        <v>0</v>
      </c>
      <c r="W748" s="23">
        <v>0</v>
      </c>
      <c r="X748" s="23">
        <v>0.6</v>
      </c>
      <c r="Y748" s="23">
        <v>5892.700000000002</v>
      </c>
      <c r="Z748" s="23">
        <v>18472.413793103453</v>
      </c>
    </row>
    <row r="749" spans="3:26" ht="14.25">
      <c r="C749" s="23">
        <v>12</v>
      </c>
      <c r="D749" s="23">
        <v>1070</v>
      </c>
      <c r="E749" s="23">
        <v>30.6</v>
      </c>
      <c r="F749" s="23">
        <v>138.9</v>
      </c>
      <c r="G749" s="23">
        <v>8.3</v>
      </c>
      <c r="H749" s="23">
        <v>222.4</v>
      </c>
      <c r="I749" s="23">
        <v>257.5</v>
      </c>
      <c r="J749" s="23">
        <v>0</v>
      </c>
      <c r="K749" s="23">
        <v>0</v>
      </c>
      <c r="L749" s="23">
        <v>0</v>
      </c>
      <c r="M749" s="23">
        <v>63</v>
      </c>
      <c r="N749" s="23">
        <v>5.3</v>
      </c>
      <c r="O749" s="23">
        <v>0.2</v>
      </c>
      <c r="P749" s="23">
        <v>0</v>
      </c>
      <c r="Q749" s="23">
        <v>0</v>
      </c>
      <c r="R749" s="23">
        <v>167.1</v>
      </c>
      <c r="S749" s="23">
        <v>168.4</v>
      </c>
      <c r="T749" s="23">
        <v>51.9</v>
      </c>
      <c r="U749" s="23">
        <v>0</v>
      </c>
      <c r="V749" s="23">
        <v>0</v>
      </c>
      <c r="W749" s="23">
        <v>0</v>
      </c>
      <c r="X749" s="23">
        <v>0.9</v>
      </c>
      <c r="Y749" s="23">
        <v>2184.5</v>
      </c>
      <c r="Z749" s="23">
        <v>16549.24242424242</v>
      </c>
    </row>
    <row r="750" spans="25:26" ht="14.25">
      <c r="Y750" s="23">
        <v>0</v>
      </c>
      <c r="Z750" s="23">
        <v>0</v>
      </c>
    </row>
    <row r="751" spans="3:26" ht="14.25">
      <c r="C751" s="23">
        <v>9</v>
      </c>
      <c r="D751" s="23">
        <v>774.9</v>
      </c>
      <c r="E751" s="23">
        <v>20.5</v>
      </c>
      <c r="F751" s="23">
        <v>83.2</v>
      </c>
      <c r="G751" s="23">
        <v>8.3</v>
      </c>
      <c r="H751" s="23">
        <v>161.9</v>
      </c>
      <c r="I751" s="23">
        <v>193.6</v>
      </c>
      <c r="J751" s="23">
        <v>0</v>
      </c>
      <c r="K751" s="23">
        <v>0</v>
      </c>
      <c r="L751" s="23">
        <v>0</v>
      </c>
      <c r="M751" s="23">
        <v>42.9</v>
      </c>
      <c r="N751" s="23">
        <v>2</v>
      </c>
      <c r="O751" s="23">
        <v>0.2</v>
      </c>
      <c r="P751" s="23">
        <v>0</v>
      </c>
      <c r="Q751" s="23">
        <v>0</v>
      </c>
      <c r="R751" s="23">
        <v>127.1</v>
      </c>
      <c r="S751" s="23">
        <v>120.6</v>
      </c>
      <c r="T751" s="23">
        <v>25.9</v>
      </c>
      <c r="U751" s="23">
        <v>0</v>
      </c>
      <c r="V751" s="23">
        <v>0</v>
      </c>
      <c r="W751" s="23">
        <v>0</v>
      </c>
      <c r="X751" s="23">
        <v>0</v>
      </c>
      <c r="Y751" s="23">
        <v>1561.1</v>
      </c>
      <c r="Z751" s="23">
        <v>15768.68686868687</v>
      </c>
    </row>
    <row r="752" spans="3:26" ht="14.25">
      <c r="C752" s="23">
        <v>8</v>
      </c>
      <c r="D752" s="23">
        <v>544.9</v>
      </c>
      <c r="E752" s="23">
        <v>23.7</v>
      </c>
      <c r="F752" s="23">
        <v>127.1</v>
      </c>
      <c r="G752" s="23">
        <v>0</v>
      </c>
      <c r="H752" s="23">
        <v>110.1</v>
      </c>
      <c r="I752" s="23">
        <v>127.2</v>
      </c>
      <c r="J752" s="23">
        <v>0</v>
      </c>
      <c r="K752" s="23">
        <v>0</v>
      </c>
      <c r="L752" s="23">
        <v>0</v>
      </c>
      <c r="M752" s="23">
        <v>58.3</v>
      </c>
      <c r="N752" s="23">
        <v>3.3</v>
      </c>
      <c r="O752" s="23">
        <v>3</v>
      </c>
      <c r="P752" s="23">
        <v>0</v>
      </c>
      <c r="Q752" s="23">
        <v>0</v>
      </c>
      <c r="R752" s="23">
        <v>81.8</v>
      </c>
      <c r="S752" s="23">
        <v>91</v>
      </c>
      <c r="T752" s="23">
        <v>25.5</v>
      </c>
      <c r="U752" s="23">
        <v>0</v>
      </c>
      <c r="V752" s="23">
        <v>0</v>
      </c>
      <c r="W752" s="23">
        <v>0</v>
      </c>
      <c r="X752" s="23">
        <v>0</v>
      </c>
      <c r="Y752" s="23">
        <v>1195.9</v>
      </c>
      <c r="Z752" s="23">
        <v>13589.77272727273</v>
      </c>
    </row>
    <row r="753" spans="25:26" ht="14.25">
      <c r="Y753" s="23">
        <v>0</v>
      </c>
      <c r="Z753" s="23">
        <v>0</v>
      </c>
    </row>
    <row r="754" spans="3:26" ht="14.25">
      <c r="C754" s="23">
        <v>3</v>
      </c>
      <c r="D754" s="23">
        <v>203.6</v>
      </c>
      <c r="E754" s="23">
        <v>10.4</v>
      </c>
      <c r="F754" s="23">
        <v>50.2</v>
      </c>
      <c r="G754" s="23">
        <v>0</v>
      </c>
      <c r="H754" s="23">
        <v>42.4</v>
      </c>
      <c r="I754" s="23">
        <v>48.8</v>
      </c>
      <c r="J754" s="23">
        <v>0</v>
      </c>
      <c r="K754" s="23">
        <v>0</v>
      </c>
      <c r="L754" s="23">
        <v>0</v>
      </c>
      <c r="M754" s="23">
        <v>14.7</v>
      </c>
      <c r="N754" s="23">
        <v>1.1</v>
      </c>
      <c r="O754" s="23">
        <v>1.4</v>
      </c>
      <c r="P754" s="23">
        <v>0</v>
      </c>
      <c r="Q754" s="23">
        <v>0</v>
      </c>
      <c r="R754" s="23">
        <v>34.4</v>
      </c>
      <c r="S754" s="23">
        <v>31.7</v>
      </c>
      <c r="T754" s="23">
        <v>0</v>
      </c>
      <c r="U754" s="23">
        <v>0</v>
      </c>
      <c r="V754" s="23">
        <v>0</v>
      </c>
      <c r="W754" s="23">
        <v>0</v>
      </c>
      <c r="X754" s="23">
        <v>0</v>
      </c>
      <c r="Y754" s="23">
        <v>438.69999999999993</v>
      </c>
      <c r="Z754" s="23">
        <v>13293.939393939392</v>
      </c>
    </row>
    <row r="755" spans="3:26" ht="14.25">
      <c r="C755" s="23">
        <v>0</v>
      </c>
      <c r="D755" s="23">
        <v>0</v>
      </c>
      <c r="E755" s="23">
        <v>0</v>
      </c>
      <c r="F755" s="23">
        <v>0</v>
      </c>
      <c r="G755" s="23">
        <v>0</v>
      </c>
      <c r="H755" s="23">
        <v>0</v>
      </c>
      <c r="I755" s="23">
        <v>0</v>
      </c>
      <c r="J755" s="23">
        <v>0</v>
      </c>
      <c r="K755" s="23">
        <v>0</v>
      </c>
      <c r="L755" s="23">
        <v>0</v>
      </c>
      <c r="M755" s="23">
        <v>0</v>
      </c>
      <c r="N755" s="23">
        <v>0</v>
      </c>
      <c r="O755" s="23">
        <v>0</v>
      </c>
      <c r="P755" s="23">
        <v>0</v>
      </c>
      <c r="Q755" s="23">
        <v>0</v>
      </c>
      <c r="R755" s="23">
        <v>0</v>
      </c>
      <c r="S755" s="23">
        <v>0</v>
      </c>
      <c r="T755" s="23">
        <v>0</v>
      </c>
      <c r="U755" s="23">
        <v>0</v>
      </c>
      <c r="V755" s="23">
        <v>0</v>
      </c>
      <c r="W755" s="23">
        <v>0</v>
      </c>
      <c r="X755" s="23">
        <v>0</v>
      </c>
      <c r="Y755" s="23">
        <v>0</v>
      </c>
      <c r="Z755" s="23">
        <v>0</v>
      </c>
    </row>
    <row r="756" spans="3:26" ht="14.25">
      <c r="C756" s="23">
        <v>38</v>
      </c>
      <c r="D756" s="23">
        <v>7822.7</v>
      </c>
      <c r="E756" s="23">
        <v>0</v>
      </c>
      <c r="F756" s="23">
        <v>1421.8</v>
      </c>
      <c r="G756" s="23">
        <v>29</v>
      </c>
      <c r="H756" s="23">
        <v>1518.4</v>
      </c>
      <c r="I756" s="23">
        <v>1564.1</v>
      </c>
      <c r="J756" s="23">
        <v>0</v>
      </c>
      <c r="K756" s="23">
        <v>0</v>
      </c>
      <c r="L756" s="23">
        <v>0</v>
      </c>
      <c r="M756" s="23">
        <v>533.4</v>
      </c>
      <c r="N756" s="23">
        <v>19.9</v>
      </c>
      <c r="O756" s="23">
        <v>0</v>
      </c>
      <c r="P756" s="23">
        <v>0</v>
      </c>
      <c r="Q756" s="23">
        <v>0</v>
      </c>
      <c r="R756" s="23">
        <v>1144.3</v>
      </c>
      <c r="S756" s="23">
        <v>1050.8</v>
      </c>
      <c r="T756" s="23">
        <v>124.8</v>
      </c>
      <c r="U756" s="23">
        <v>0</v>
      </c>
      <c r="V756" s="23">
        <v>0</v>
      </c>
      <c r="W756" s="23">
        <v>0</v>
      </c>
      <c r="X756" s="23">
        <v>15.6</v>
      </c>
      <c r="Y756" s="23">
        <v>15244.799999999997</v>
      </c>
      <c r="Z756" s="23">
        <v>36470.81339712918</v>
      </c>
    </row>
    <row r="757" spans="25:26" ht="14.25">
      <c r="Y757" s="23">
        <v>0</v>
      </c>
      <c r="Z757" s="23">
        <v>0</v>
      </c>
    </row>
    <row r="758" spans="3:26" ht="14.25">
      <c r="C758" s="23">
        <v>38</v>
      </c>
      <c r="D758" s="23">
        <v>7822.7</v>
      </c>
      <c r="E758" s="23">
        <v>0</v>
      </c>
      <c r="F758" s="23">
        <v>1421.8</v>
      </c>
      <c r="G758" s="23">
        <v>29</v>
      </c>
      <c r="H758" s="23">
        <v>1518.4</v>
      </c>
      <c r="I758" s="23">
        <v>1564.1</v>
      </c>
      <c r="J758" s="23">
        <v>0</v>
      </c>
      <c r="K758" s="23">
        <v>0</v>
      </c>
      <c r="L758" s="23">
        <v>0</v>
      </c>
      <c r="M758" s="23">
        <v>533.4</v>
      </c>
      <c r="N758" s="23">
        <v>19.9</v>
      </c>
      <c r="O758" s="23">
        <v>0</v>
      </c>
      <c r="P758" s="23">
        <v>0</v>
      </c>
      <c r="Q758" s="23">
        <v>0</v>
      </c>
      <c r="R758" s="23">
        <v>1144.3</v>
      </c>
      <c r="S758" s="23">
        <v>1050.8</v>
      </c>
      <c r="T758" s="23">
        <v>124.8</v>
      </c>
      <c r="U758" s="23">
        <v>0</v>
      </c>
      <c r="V758" s="23">
        <v>0</v>
      </c>
      <c r="W758" s="23">
        <v>0</v>
      </c>
      <c r="X758" s="23">
        <v>15.6</v>
      </c>
      <c r="Y758" s="23">
        <v>15244.799999999997</v>
      </c>
      <c r="Z758" s="23">
        <v>36470.81339712918</v>
      </c>
    </row>
    <row r="759" spans="3:26" ht="14.25">
      <c r="C759" s="23">
        <v>9</v>
      </c>
      <c r="D759" s="23">
        <v>445.9</v>
      </c>
      <c r="E759" s="23">
        <v>0</v>
      </c>
      <c r="F759" s="23">
        <v>0</v>
      </c>
      <c r="G759" s="23">
        <v>0</v>
      </c>
      <c r="H759" s="23">
        <v>129.8</v>
      </c>
      <c r="I759" s="23">
        <v>52.4</v>
      </c>
      <c r="J759" s="23">
        <v>0</v>
      </c>
      <c r="K759" s="23">
        <v>0</v>
      </c>
      <c r="L759" s="23">
        <v>0</v>
      </c>
      <c r="M759" s="23">
        <v>35.3</v>
      </c>
      <c r="N759" s="23">
        <v>0</v>
      </c>
      <c r="O759" s="23">
        <v>109.7</v>
      </c>
      <c r="P759" s="23">
        <v>25.1</v>
      </c>
      <c r="Q759" s="23">
        <v>0</v>
      </c>
      <c r="R759" s="23">
        <v>91.9</v>
      </c>
      <c r="S759" s="23">
        <v>0</v>
      </c>
      <c r="T759" s="23">
        <v>0</v>
      </c>
      <c r="U759" s="23">
        <v>0</v>
      </c>
      <c r="V759" s="23">
        <v>0</v>
      </c>
      <c r="W759" s="23">
        <v>1.3</v>
      </c>
      <c r="X759" s="23">
        <v>12.3</v>
      </c>
      <c r="Y759" s="23">
        <v>903.6999999999999</v>
      </c>
      <c r="Z759" s="23">
        <v>9128.282828282827</v>
      </c>
    </row>
    <row r="760" spans="3:26" ht="14.25">
      <c r="C760" s="23">
        <v>151</v>
      </c>
      <c r="D760" s="23">
        <v>39687.2</v>
      </c>
      <c r="E760" s="23">
        <v>210</v>
      </c>
      <c r="F760" s="23">
        <v>19606.4</v>
      </c>
      <c r="G760" s="23">
        <v>520.7</v>
      </c>
      <c r="H760" s="23">
        <v>820</v>
      </c>
      <c r="I760" s="23">
        <v>2878.6</v>
      </c>
      <c r="J760" s="23">
        <v>652.3</v>
      </c>
      <c r="K760" s="23">
        <v>156</v>
      </c>
      <c r="L760" s="23">
        <v>0</v>
      </c>
      <c r="M760" s="23">
        <v>12754.8</v>
      </c>
      <c r="N760" s="23">
        <v>269.5</v>
      </c>
      <c r="O760" s="23">
        <v>153.1</v>
      </c>
      <c r="P760" s="23">
        <v>27.4</v>
      </c>
      <c r="Q760" s="23">
        <v>0</v>
      </c>
      <c r="R760" s="23">
        <v>5183</v>
      </c>
      <c r="S760" s="23">
        <v>1588.2</v>
      </c>
      <c r="T760" s="23">
        <v>861.1999999999999</v>
      </c>
      <c r="U760" s="23">
        <v>1248.6</v>
      </c>
      <c r="V760" s="23">
        <v>0</v>
      </c>
      <c r="W760" s="23">
        <v>308.3</v>
      </c>
      <c r="X760" s="23">
        <v>580.6</v>
      </c>
      <c r="Y760" s="23">
        <v>87505.90000000001</v>
      </c>
      <c r="Z760" s="23">
        <v>52682.66104756171</v>
      </c>
    </row>
    <row r="761" spans="3:26" ht="14.25">
      <c r="C761" s="23">
        <v>28</v>
      </c>
      <c r="D761" s="23">
        <v>29317.9</v>
      </c>
      <c r="E761" s="23">
        <v>0</v>
      </c>
      <c r="F761" s="23">
        <v>17047.4</v>
      </c>
      <c r="G761" s="23">
        <v>472.8</v>
      </c>
      <c r="H761" s="23">
        <v>0</v>
      </c>
      <c r="I761" s="23">
        <v>0</v>
      </c>
      <c r="J761" s="23">
        <v>652.3</v>
      </c>
      <c r="K761" s="23">
        <v>156</v>
      </c>
      <c r="L761" s="23">
        <v>0</v>
      </c>
      <c r="M761" s="23">
        <v>10808.9</v>
      </c>
      <c r="N761" s="23">
        <v>157.3</v>
      </c>
      <c r="O761" s="23">
        <v>0</v>
      </c>
      <c r="P761" s="23">
        <v>0</v>
      </c>
      <c r="Q761" s="23">
        <v>0</v>
      </c>
      <c r="R761" s="23">
        <v>3531.4</v>
      </c>
      <c r="S761" s="23">
        <v>0</v>
      </c>
      <c r="T761" s="23">
        <v>680.3</v>
      </c>
      <c r="U761" s="23">
        <v>1248.6</v>
      </c>
      <c r="V761" s="23">
        <v>0</v>
      </c>
      <c r="W761" s="23">
        <v>302.5</v>
      </c>
      <c r="X761" s="23">
        <v>535.4</v>
      </c>
      <c r="Y761" s="23">
        <v>64910.80000000002</v>
      </c>
      <c r="Z761" s="23">
        <v>210749.3506493507</v>
      </c>
    </row>
    <row r="762" spans="3:26" ht="14.25">
      <c r="C762" s="23">
        <v>123</v>
      </c>
      <c r="D762" s="23">
        <v>10369.3</v>
      </c>
      <c r="E762" s="23">
        <v>210</v>
      </c>
      <c r="F762" s="23">
        <v>2559</v>
      </c>
      <c r="G762" s="23">
        <v>47.9</v>
      </c>
      <c r="H762" s="23">
        <v>820</v>
      </c>
      <c r="I762" s="23">
        <v>2878.6</v>
      </c>
      <c r="J762" s="23">
        <v>0</v>
      </c>
      <c r="K762" s="23">
        <v>0</v>
      </c>
      <c r="L762" s="23">
        <v>0</v>
      </c>
      <c r="M762" s="23">
        <v>1945.8999999999999</v>
      </c>
      <c r="N762" s="23">
        <v>112.20000000000002</v>
      </c>
      <c r="O762" s="23">
        <v>153.1</v>
      </c>
      <c r="P762" s="23">
        <v>27.4</v>
      </c>
      <c r="Q762" s="23">
        <v>0</v>
      </c>
      <c r="R762" s="23">
        <v>1651.6</v>
      </c>
      <c r="S762" s="23">
        <v>1588.2</v>
      </c>
      <c r="T762" s="23">
        <v>180.9</v>
      </c>
      <c r="U762" s="23">
        <v>0</v>
      </c>
      <c r="V762" s="23">
        <v>0</v>
      </c>
      <c r="W762" s="23">
        <v>5.8</v>
      </c>
      <c r="X762" s="23">
        <v>45.2</v>
      </c>
      <c r="Y762" s="23">
        <v>22595.099999999995</v>
      </c>
      <c r="Z762" s="23">
        <v>16699.999999999996</v>
      </c>
    </row>
    <row r="763" ht="14.25">
      <c r="Z763" s="23">
        <v>0</v>
      </c>
    </row>
    <row r="764" spans="3:26" ht="14.25">
      <c r="C764" s="23">
        <v>3</v>
      </c>
      <c r="D764" s="23">
        <v>484.1</v>
      </c>
      <c r="E764" s="23">
        <v>21.3</v>
      </c>
      <c r="F764" s="23">
        <v>239.5</v>
      </c>
      <c r="G764" s="23">
        <v>0</v>
      </c>
      <c r="H764" s="23">
        <v>28.8</v>
      </c>
      <c r="I764" s="23">
        <v>173.6</v>
      </c>
      <c r="J764" s="23">
        <v>0</v>
      </c>
      <c r="K764" s="23">
        <v>0</v>
      </c>
      <c r="L764" s="23">
        <v>0</v>
      </c>
      <c r="M764" s="23">
        <v>167.8</v>
      </c>
      <c r="N764" s="23">
        <v>13.3</v>
      </c>
      <c r="O764" s="23">
        <v>0</v>
      </c>
      <c r="P764" s="23">
        <v>0</v>
      </c>
      <c r="Q764" s="23">
        <v>0</v>
      </c>
      <c r="R764" s="23">
        <v>108.6</v>
      </c>
      <c r="S764" s="23">
        <v>103.5</v>
      </c>
      <c r="T764" s="23">
        <v>0</v>
      </c>
      <c r="U764" s="23">
        <v>0</v>
      </c>
      <c r="V764" s="23">
        <v>0</v>
      </c>
      <c r="W764" s="23">
        <v>0</v>
      </c>
      <c r="X764" s="23">
        <v>0</v>
      </c>
      <c r="Y764" s="23">
        <v>1340.5</v>
      </c>
      <c r="Z764" s="23">
        <v>40621.21212121212</v>
      </c>
    </row>
    <row r="765" spans="3:26" ht="14.25">
      <c r="C765" s="23">
        <v>16</v>
      </c>
      <c r="D765" s="23">
        <v>1570.9</v>
      </c>
      <c r="E765" s="23">
        <v>98</v>
      </c>
      <c r="F765" s="23">
        <v>650.6</v>
      </c>
      <c r="G765" s="23">
        <v>47.9</v>
      </c>
      <c r="H765" s="23">
        <v>92.2</v>
      </c>
      <c r="I765" s="23">
        <v>560</v>
      </c>
      <c r="J765" s="23">
        <v>0</v>
      </c>
      <c r="K765" s="23">
        <v>0</v>
      </c>
      <c r="L765" s="23">
        <v>0</v>
      </c>
      <c r="M765" s="23">
        <v>488.7</v>
      </c>
      <c r="N765" s="23">
        <v>17.8</v>
      </c>
      <c r="O765" s="23">
        <v>0</v>
      </c>
      <c r="P765" s="23">
        <v>0</v>
      </c>
      <c r="Q765" s="23">
        <v>0</v>
      </c>
      <c r="R765" s="23">
        <v>322.7</v>
      </c>
      <c r="S765" s="23">
        <v>315.7</v>
      </c>
      <c r="T765" s="23">
        <v>0</v>
      </c>
      <c r="U765" s="23">
        <v>0</v>
      </c>
      <c r="V765" s="23">
        <v>0</v>
      </c>
      <c r="W765" s="23">
        <v>0</v>
      </c>
      <c r="X765" s="23">
        <v>0.9</v>
      </c>
      <c r="Y765" s="23">
        <v>4165.4</v>
      </c>
      <c r="Z765" s="23">
        <v>23667.045454545452</v>
      </c>
    </row>
    <row r="766" spans="3:26" ht="14.25">
      <c r="C766" s="23">
        <v>0</v>
      </c>
      <c r="D766" s="23">
        <v>0</v>
      </c>
      <c r="E766" s="23">
        <v>0</v>
      </c>
      <c r="F766" s="23">
        <v>0</v>
      </c>
      <c r="G766" s="23">
        <v>0</v>
      </c>
      <c r="H766" s="23">
        <v>0</v>
      </c>
      <c r="I766" s="23">
        <v>0</v>
      </c>
      <c r="J766" s="23">
        <v>0</v>
      </c>
      <c r="K766" s="23">
        <v>0</v>
      </c>
      <c r="L766" s="23">
        <v>0</v>
      </c>
      <c r="M766" s="23">
        <v>0</v>
      </c>
      <c r="N766" s="23">
        <v>0</v>
      </c>
      <c r="O766" s="23">
        <v>0</v>
      </c>
      <c r="P766" s="23">
        <v>0</v>
      </c>
      <c r="Q766" s="23">
        <v>0</v>
      </c>
      <c r="R766" s="23">
        <v>0</v>
      </c>
      <c r="S766" s="23">
        <v>0</v>
      </c>
      <c r="T766" s="23">
        <v>0</v>
      </c>
      <c r="U766" s="23">
        <v>0</v>
      </c>
      <c r="V766" s="23">
        <v>0</v>
      </c>
      <c r="W766" s="23">
        <v>0</v>
      </c>
      <c r="X766" s="23">
        <v>0</v>
      </c>
      <c r="Y766" s="23">
        <v>0</v>
      </c>
      <c r="Z766" s="23">
        <v>0</v>
      </c>
    </row>
    <row r="767" spans="3:26" ht="14.25">
      <c r="C767" s="23">
        <v>15</v>
      </c>
      <c r="D767" s="23">
        <v>896.2</v>
      </c>
      <c r="E767" s="23">
        <v>45.9</v>
      </c>
      <c r="F767" s="23">
        <v>364.1</v>
      </c>
      <c r="G767" s="23">
        <v>0</v>
      </c>
      <c r="H767" s="23">
        <v>53.2</v>
      </c>
      <c r="I767" s="23">
        <v>321</v>
      </c>
      <c r="J767" s="23">
        <v>0</v>
      </c>
      <c r="K767" s="23">
        <v>0</v>
      </c>
      <c r="L767" s="23">
        <v>0</v>
      </c>
      <c r="M767" s="23">
        <v>234.6</v>
      </c>
      <c r="N767" s="23">
        <v>24.6</v>
      </c>
      <c r="O767" s="23">
        <v>0</v>
      </c>
      <c r="P767" s="23">
        <v>0</v>
      </c>
      <c r="Q767" s="23">
        <v>0</v>
      </c>
      <c r="R767" s="23">
        <v>174.5</v>
      </c>
      <c r="S767" s="23">
        <v>177.7</v>
      </c>
      <c r="T767" s="23">
        <v>3</v>
      </c>
      <c r="U767" s="23">
        <v>0</v>
      </c>
      <c r="V767" s="23">
        <v>0</v>
      </c>
      <c r="W767" s="23">
        <v>0</v>
      </c>
      <c r="X767" s="23">
        <v>0</v>
      </c>
      <c r="Y767" s="23">
        <v>2294.7999999999997</v>
      </c>
      <c r="Z767" s="23">
        <v>13907.878787878786</v>
      </c>
    </row>
    <row r="768" spans="3:26" ht="14.25">
      <c r="C768" s="23">
        <v>22</v>
      </c>
      <c r="D768" s="23">
        <v>1113.3</v>
      </c>
      <c r="E768" s="23">
        <v>41.8</v>
      </c>
      <c r="F768" s="23">
        <v>227.1</v>
      </c>
      <c r="G768" s="23">
        <v>0</v>
      </c>
      <c r="H768" s="23">
        <v>54.1</v>
      </c>
      <c r="I768" s="23">
        <v>421.2</v>
      </c>
      <c r="J768" s="23">
        <v>0</v>
      </c>
      <c r="K768" s="23">
        <v>0</v>
      </c>
      <c r="L768" s="23">
        <v>0</v>
      </c>
      <c r="M768" s="23">
        <v>205.9</v>
      </c>
      <c r="N768" s="23">
        <v>11.7</v>
      </c>
      <c r="O768" s="23">
        <v>0.3</v>
      </c>
      <c r="P768" s="23">
        <v>0</v>
      </c>
      <c r="Q768" s="23">
        <v>0</v>
      </c>
      <c r="R768" s="23">
        <v>175</v>
      </c>
      <c r="S768" s="23">
        <v>144.2</v>
      </c>
      <c r="T768" s="23">
        <v>31.9</v>
      </c>
      <c r="U768" s="23">
        <v>0</v>
      </c>
      <c r="V768" s="23">
        <v>0</v>
      </c>
      <c r="W768" s="23">
        <v>0</v>
      </c>
      <c r="X768" s="23">
        <v>0</v>
      </c>
      <c r="Y768" s="23">
        <v>2426.4999999999995</v>
      </c>
      <c r="Z768" s="23">
        <v>10026.85950413223</v>
      </c>
    </row>
    <row r="769" spans="25:26" ht="14.25">
      <c r="Y769" s="23">
        <v>0</v>
      </c>
      <c r="Z769" s="23">
        <v>0</v>
      </c>
    </row>
    <row r="770" spans="3:26" ht="14.25">
      <c r="C770" s="23">
        <v>13</v>
      </c>
      <c r="D770" s="23">
        <v>643.2</v>
      </c>
      <c r="E770" s="23">
        <v>22.5</v>
      </c>
      <c r="F770" s="23">
        <v>102.9</v>
      </c>
      <c r="G770" s="23">
        <v>0</v>
      </c>
      <c r="H770" s="23">
        <v>27.8</v>
      </c>
      <c r="I770" s="23">
        <v>258.7</v>
      </c>
      <c r="J770" s="23">
        <v>0</v>
      </c>
      <c r="K770" s="23">
        <v>0</v>
      </c>
      <c r="L770" s="23">
        <v>0</v>
      </c>
      <c r="M770" s="23">
        <v>113.9</v>
      </c>
      <c r="N770" s="23">
        <v>5.6</v>
      </c>
      <c r="O770" s="23">
        <v>0.2</v>
      </c>
      <c r="P770" s="23">
        <v>0</v>
      </c>
      <c r="Q770" s="23">
        <v>0</v>
      </c>
      <c r="R770" s="23">
        <v>104.8</v>
      </c>
      <c r="S770" s="23">
        <v>70.6</v>
      </c>
      <c r="T770" s="23">
        <v>20.3</v>
      </c>
      <c r="U770" s="23">
        <v>0</v>
      </c>
      <c r="V770" s="23">
        <v>0</v>
      </c>
      <c r="W770" s="23">
        <v>0</v>
      </c>
      <c r="X770" s="23">
        <v>0</v>
      </c>
      <c r="Y770" s="23">
        <v>1370.4999999999998</v>
      </c>
      <c r="Z770" s="23">
        <v>9583.916083916081</v>
      </c>
    </row>
    <row r="771" spans="3:26" ht="14.25">
      <c r="C771" s="23">
        <v>2</v>
      </c>
      <c r="D771" s="23">
        <v>81.9</v>
      </c>
      <c r="E771" s="23">
        <v>3</v>
      </c>
      <c r="F771" s="23">
        <v>21.3</v>
      </c>
      <c r="G771" s="23">
        <v>0</v>
      </c>
      <c r="H771" s="23">
        <v>3.3</v>
      </c>
      <c r="I771" s="23">
        <v>24.2</v>
      </c>
      <c r="J771" s="23">
        <v>0</v>
      </c>
      <c r="K771" s="23">
        <v>0</v>
      </c>
      <c r="L771" s="23">
        <v>0</v>
      </c>
      <c r="M771" s="23">
        <v>4.8</v>
      </c>
      <c r="N771" s="23">
        <v>0</v>
      </c>
      <c r="O771" s="23">
        <v>0.7</v>
      </c>
      <c r="P771" s="23">
        <v>0</v>
      </c>
      <c r="Q771" s="23">
        <v>0</v>
      </c>
      <c r="R771" s="23">
        <v>8.7</v>
      </c>
      <c r="S771" s="23">
        <v>9.1</v>
      </c>
      <c r="T771" s="23">
        <v>5.1</v>
      </c>
      <c r="U771" s="23">
        <v>0</v>
      </c>
      <c r="V771" s="23">
        <v>0</v>
      </c>
      <c r="W771" s="23">
        <v>0</v>
      </c>
      <c r="X771" s="23">
        <v>0</v>
      </c>
      <c r="Y771" s="23">
        <v>162.09999999999997</v>
      </c>
      <c r="Z771" s="23">
        <v>7368.181818181816</v>
      </c>
    </row>
    <row r="772" spans="25:26" ht="14.25">
      <c r="Y772" s="23">
        <v>0</v>
      </c>
      <c r="Z772" s="23">
        <v>0</v>
      </c>
    </row>
    <row r="773" spans="3:26" ht="14.25">
      <c r="C773" s="23">
        <v>1</v>
      </c>
      <c r="D773" s="23">
        <v>57</v>
      </c>
      <c r="E773" s="23">
        <v>2.1</v>
      </c>
      <c r="F773" s="23">
        <v>20.5</v>
      </c>
      <c r="G773" s="23">
        <v>0</v>
      </c>
      <c r="H773" s="23">
        <v>3.3</v>
      </c>
      <c r="I773" s="23">
        <v>20.1</v>
      </c>
      <c r="J773" s="23">
        <v>0</v>
      </c>
      <c r="K773" s="23">
        <v>0</v>
      </c>
      <c r="L773" s="23">
        <v>0</v>
      </c>
      <c r="M773" s="23">
        <v>4.8</v>
      </c>
      <c r="N773" s="23">
        <v>0</v>
      </c>
      <c r="O773" s="23">
        <v>0</v>
      </c>
      <c r="P773" s="23">
        <v>0</v>
      </c>
      <c r="Q773" s="23">
        <v>0</v>
      </c>
      <c r="R773" s="23">
        <v>8.7</v>
      </c>
      <c r="S773" s="23">
        <v>9.1</v>
      </c>
      <c r="T773" s="23">
        <v>0</v>
      </c>
      <c r="U773" s="23">
        <v>0</v>
      </c>
      <c r="V773" s="23">
        <v>0</v>
      </c>
      <c r="W773" s="23">
        <v>0</v>
      </c>
      <c r="X773" s="23">
        <v>0</v>
      </c>
      <c r="Y773" s="23">
        <v>125.6</v>
      </c>
      <c r="Z773" s="23">
        <v>11418.181818181818</v>
      </c>
    </row>
    <row r="774" spans="3:26" ht="14.25">
      <c r="C774" s="23">
        <v>25</v>
      </c>
      <c r="D774" s="23">
        <v>1430.7</v>
      </c>
      <c r="E774" s="23">
        <v>0</v>
      </c>
      <c r="F774" s="23">
        <v>201</v>
      </c>
      <c r="G774" s="23">
        <v>0</v>
      </c>
      <c r="H774" s="23">
        <v>214.8</v>
      </c>
      <c r="I774" s="23">
        <v>415.5</v>
      </c>
      <c r="J774" s="23">
        <v>0</v>
      </c>
      <c r="K774" s="23">
        <v>0</v>
      </c>
      <c r="L774" s="23">
        <v>0</v>
      </c>
      <c r="M774" s="23">
        <v>210</v>
      </c>
      <c r="N774" s="23">
        <v>22.9</v>
      </c>
      <c r="O774" s="23">
        <v>0</v>
      </c>
      <c r="P774" s="23">
        <v>0</v>
      </c>
      <c r="Q774" s="23">
        <v>0</v>
      </c>
      <c r="R774" s="23">
        <v>201.9</v>
      </c>
      <c r="S774" s="23">
        <v>193.1</v>
      </c>
      <c r="T774" s="23">
        <v>11.1</v>
      </c>
      <c r="U774" s="23">
        <v>0</v>
      </c>
      <c r="V774" s="23">
        <v>0</v>
      </c>
      <c r="W774" s="23">
        <v>5.8</v>
      </c>
      <c r="X774" s="23">
        <v>3.1</v>
      </c>
      <c r="Y774" s="23">
        <v>2909.9</v>
      </c>
      <c r="Z774" s="23">
        <v>10581.454545454546</v>
      </c>
    </row>
    <row r="775" spans="3:26" ht="14.25">
      <c r="C775" s="23">
        <v>32</v>
      </c>
      <c r="D775" s="23">
        <v>4517.9</v>
      </c>
      <c r="E775" s="23">
        <v>0</v>
      </c>
      <c r="F775" s="23">
        <v>855.4</v>
      </c>
      <c r="G775" s="23">
        <v>0</v>
      </c>
      <c r="H775" s="23">
        <v>274</v>
      </c>
      <c r="I775" s="23">
        <v>963.1</v>
      </c>
      <c r="J775" s="23">
        <v>0</v>
      </c>
      <c r="K775" s="23">
        <v>0</v>
      </c>
      <c r="L775" s="23">
        <v>0</v>
      </c>
      <c r="M775" s="23">
        <v>590.9</v>
      </c>
      <c r="N775" s="23">
        <v>14.9</v>
      </c>
      <c r="O775" s="23">
        <v>0</v>
      </c>
      <c r="P775" s="23">
        <v>0</v>
      </c>
      <c r="Q775" s="23">
        <v>0</v>
      </c>
      <c r="R775" s="23">
        <v>604.4</v>
      </c>
      <c r="S775" s="23">
        <v>585.5</v>
      </c>
      <c r="T775" s="23">
        <v>126.3</v>
      </c>
      <c r="U775" s="23">
        <v>0</v>
      </c>
      <c r="V775" s="23">
        <v>0</v>
      </c>
      <c r="W775" s="23">
        <v>0</v>
      </c>
      <c r="X775" s="23">
        <v>41.2</v>
      </c>
      <c r="Y775" s="23">
        <v>8573.599999999999</v>
      </c>
      <c r="Z775" s="23">
        <v>24356.818181818177</v>
      </c>
    </row>
    <row r="776" spans="25:26" ht="14.25">
      <c r="Y776" s="23">
        <v>0</v>
      </c>
      <c r="Z776" s="23">
        <v>0</v>
      </c>
    </row>
    <row r="777" spans="3:26" ht="14.25">
      <c r="C777" s="23">
        <v>31</v>
      </c>
      <c r="D777" s="23">
        <v>4505.8</v>
      </c>
      <c r="E777" s="23">
        <v>0</v>
      </c>
      <c r="F777" s="23">
        <v>855.4</v>
      </c>
      <c r="G777" s="23">
        <v>0</v>
      </c>
      <c r="H777" s="23">
        <v>274</v>
      </c>
      <c r="I777" s="23">
        <v>961.1</v>
      </c>
      <c r="J777" s="23">
        <v>0</v>
      </c>
      <c r="K777" s="23">
        <v>0</v>
      </c>
      <c r="L777" s="23">
        <v>0</v>
      </c>
      <c r="M777" s="23">
        <v>590.9</v>
      </c>
      <c r="N777" s="23">
        <v>13.8</v>
      </c>
      <c r="O777" s="23">
        <v>0</v>
      </c>
      <c r="P777" s="23">
        <v>0</v>
      </c>
      <c r="Q777" s="23">
        <v>0</v>
      </c>
      <c r="R777" s="23">
        <v>604.4</v>
      </c>
      <c r="S777" s="23">
        <v>585.5</v>
      </c>
      <c r="T777" s="23">
        <v>125</v>
      </c>
      <c r="U777" s="23">
        <v>0</v>
      </c>
      <c r="V777" s="23">
        <v>0</v>
      </c>
      <c r="W777" s="23">
        <v>0</v>
      </c>
      <c r="X777" s="23">
        <v>41.2</v>
      </c>
      <c r="Y777" s="23">
        <v>8557.1</v>
      </c>
      <c r="Z777" s="23">
        <v>25094.134897360706</v>
      </c>
    </row>
    <row r="778" spans="3:26" ht="14.25">
      <c r="C778" s="23">
        <v>8</v>
      </c>
      <c r="D778" s="23">
        <v>274.3</v>
      </c>
      <c r="E778" s="23">
        <v>0</v>
      </c>
      <c r="F778" s="23">
        <v>0</v>
      </c>
      <c r="G778" s="23">
        <v>0</v>
      </c>
      <c r="H778" s="23">
        <v>99.6</v>
      </c>
      <c r="I778" s="23">
        <v>0</v>
      </c>
      <c r="J778" s="23">
        <v>0</v>
      </c>
      <c r="K778" s="23">
        <v>0</v>
      </c>
      <c r="L778" s="23">
        <v>0</v>
      </c>
      <c r="M778" s="23">
        <v>43.2</v>
      </c>
      <c r="N778" s="23">
        <v>7</v>
      </c>
      <c r="O778" s="23">
        <v>152.1</v>
      </c>
      <c r="P778" s="23">
        <v>27.4</v>
      </c>
      <c r="Q778" s="23">
        <v>0</v>
      </c>
      <c r="R778" s="23">
        <v>55.8</v>
      </c>
      <c r="S778" s="23">
        <v>59.4</v>
      </c>
      <c r="T778" s="23">
        <v>3.5</v>
      </c>
      <c r="U778" s="23">
        <v>0</v>
      </c>
      <c r="V778" s="23">
        <v>0</v>
      </c>
      <c r="W778" s="23">
        <v>0</v>
      </c>
      <c r="X778" s="23">
        <v>0</v>
      </c>
      <c r="Y778" s="23">
        <v>722.2999999999998</v>
      </c>
      <c r="Z778" s="23">
        <v>8207.954545454542</v>
      </c>
    </row>
    <row r="779" spans="3:26" ht="14.25">
      <c r="C779" s="23">
        <v>162</v>
      </c>
      <c r="D779" s="23">
        <v>43907.7</v>
      </c>
      <c r="E779" s="23">
        <v>295.4</v>
      </c>
      <c r="F779" s="23">
        <v>23248.7</v>
      </c>
      <c r="G779" s="23">
        <v>234.10000000000002</v>
      </c>
      <c r="H779" s="23">
        <v>166.2</v>
      </c>
      <c r="I779" s="23">
        <v>2287</v>
      </c>
      <c r="J779" s="23">
        <v>2248.5</v>
      </c>
      <c r="K779" s="23">
        <v>179.4</v>
      </c>
      <c r="L779" s="23">
        <v>84</v>
      </c>
      <c r="M779" s="23">
        <v>8927.3</v>
      </c>
      <c r="N779" s="23">
        <v>153.29999999999998</v>
      </c>
      <c r="O779" s="23">
        <v>264.1</v>
      </c>
      <c r="P779" s="23">
        <v>22.4</v>
      </c>
      <c r="Q779" s="23">
        <v>0</v>
      </c>
      <c r="R779" s="23">
        <v>5493</v>
      </c>
      <c r="S779" s="23">
        <v>1875.3</v>
      </c>
      <c r="T779" s="23">
        <v>560.0999999999999</v>
      </c>
      <c r="U779" s="23">
        <v>1363.8</v>
      </c>
      <c r="V779" s="23">
        <v>0</v>
      </c>
      <c r="W779" s="23">
        <v>744.5</v>
      </c>
      <c r="X779" s="23">
        <v>82.6</v>
      </c>
      <c r="Y779" s="23">
        <v>92137.40000000001</v>
      </c>
      <c r="Z779" s="23">
        <v>51704.48933782268</v>
      </c>
    </row>
    <row r="780" spans="3:26" ht="14.25">
      <c r="C780" s="23">
        <v>25</v>
      </c>
      <c r="D780" s="23">
        <v>30724.1</v>
      </c>
      <c r="E780" s="23">
        <v>0</v>
      </c>
      <c r="F780" s="23">
        <v>20440.4</v>
      </c>
      <c r="G780" s="23">
        <v>153.3</v>
      </c>
      <c r="H780" s="23">
        <v>0</v>
      </c>
      <c r="I780" s="23">
        <v>0</v>
      </c>
      <c r="J780" s="23">
        <v>2248.5</v>
      </c>
      <c r="K780" s="23">
        <v>179.4</v>
      </c>
      <c r="L780" s="23">
        <v>0</v>
      </c>
      <c r="M780" s="23">
        <v>7268.4</v>
      </c>
      <c r="N780" s="23">
        <v>96.8</v>
      </c>
      <c r="O780" s="23">
        <v>0</v>
      </c>
      <c r="P780" s="23">
        <v>0</v>
      </c>
      <c r="Q780" s="23">
        <v>0</v>
      </c>
      <c r="R780" s="23">
        <v>3547.2</v>
      </c>
      <c r="S780" s="23">
        <v>0</v>
      </c>
      <c r="T780" s="23">
        <v>123.8</v>
      </c>
      <c r="U780" s="23">
        <v>1363.8</v>
      </c>
      <c r="V780" s="23">
        <v>0</v>
      </c>
      <c r="W780" s="23">
        <v>741.1</v>
      </c>
      <c r="X780" s="23">
        <v>37.4</v>
      </c>
      <c r="Y780" s="23">
        <v>66924.20000000001</v>
      </c>
      <c r="Z780" s="23">
        <v>243360.7272727273</v>
      </c>
    </row>
    <row r="781" spans="3:26" ht="14.25">
      <c r="C781" s="23">
        <v>137</v>
      </c>
      <c r="D781" s="23">
        <v>13183.599999999999</v>
      </c>
      <c r="E781" s="23">
        <v>295.4</v>
      </c>
      <c r="F781" s="23">
        <v>2808.3</v>
      </c>
      <c r="G781" s="23">
        <v>80.8</v>
      </c>
      <c r="H781" s="23">
        <v>166.2</v>
      </c>
      <c r="I781" s="23">
        <v>2287</v>
      </c>
      <c r="J781" s="23">
        <v>0</v>
      </c>
      <c r="K781" s="23">
        <v>0</v>
      </c>
      <c r="L781" s="23">
        <v>84</v>
      </c>
      <c r="M781" s="23">
        <v>1658.9</v>
      </c>
      <c r="N781" s="23">
        <v>56.49999999999999</v>
      </c>
      <c r="O781" s="23">
        <v>264.1</v>
      </c>
      <c r="P781" s="23">
        <v>22.4</v>
      </c>
      <c r="Q781" s="23">
        <v>0</v>
      </c>
      <c r="R781" s="23">
        <v>1945.8</v>
      </c>
      <c r="S781" s="23">
        <v>1875.3</v>
      </c>
      <c r="T781" s="23">
        <v>436.29999999999995</v>
      </c>
      <c r="U781" s="23">
        <v>0</v>
      </c>
      <c r="V781" s="23">
        <v>0</v>
      </c>
      <c r="W781" s="23">
        <v>3.4</v>
      </c>
      <c r="X781" s="23">
        <v>45.199999999999996</v>
      </c>
      <c r="Y781" s="23">
        <v>25213.199999999997</v>
      </c>
      <c r="Z781" s="23">
        <v>16730.723291307233</v>
      </c>
    </row>
    <row r="782" ht="14.25">
      <c r="Z782" s="23">
        <v>0</v>
      </c>
    </row>
    <row r="783" spans="3:26" ht="14.25">
      <c r="C783" s="23">
        <v>3</v>
      </c>
      <c r="D783" s="23">
        <v>503</v>
      </c>
      <c r="E783" s="23">
        <v>18.6</v>
      </c>
      <c r="F783" s="23">
        <v>236</v>
      </c>
      <c r="G783" s="23">
        <v>0</v>
      </c>
      <c r="H783" s="23">
        <v>0</v>
      </c>
      <c r="I783" s="23">
        <v>143.6</v>
      </c>
      <c r="J783" s="23">
        <v>0</v>
      </c>
      <c r="K783" s="23">
        <v>0</v>
      </c>
      <c r="L783" s="23">
        <v>0</v>
      </c>
      <c r="M783" s="23">
        <v>128.6</v>
      </c>
      <c r="N783" s="23">
        <v>0</v>
      </c>
      <c r="O783" s="23">
        <v>0</v>
      </c>
      <c r="P783" s="23">
        <v>0</v>
      </c>
      <c r="Q783" s="23">
        <v>0</v>
      </c>
      <c r="R783" s="23">
        <v>81</v>
      </c>
      <c r="S783" s="23">
        <v>98.6</v>
      </c>
      <c r="T783" s="23">
        <v>52.6</v>
      </c>
      <c r="U783" s="23">
        <v>0</v>
      </c>
      <c r="V783" s="23">
        <v>0</v>
      </c>
      <c r="W783" s="23">
        <v>0</v>
      </c>
      <c r="X783" s="23">
        <v>0</v>
      </c>
      <c r="Y783" s="23">
        <v>1261.9999999999998</v>
      </c>
      <c r="Z783" s="23">
        <v>38242.42424242423</v>
      </c>
    </row>
    <row r="784" spans="3:26" ht="14.25">
      <c r="C784" s="23">
        <v>13</v>
      </c>
      <c r="D784" s="23">
        <v>1434.3</v>
      </c>
      <c r="E784" s="23">
        <v>73.5</v>
      </c>
      <c r="F784" s="23">
        <v>486.7</v>
      </c>
      <c r="G784" s="23">
        <v>25.3</v>
      </c>
      <c r="H784" s="23">
        <v>0</v>
      </c>
      <c r="I784" s="23">
        <v>605.9</v>
      </c>
      <c r="J784" s="23">
        <v>0</v>
      </c>
      <c r="K784" s="23">
        <v>0</v>
      </c>
      <c r="L784" s="23">
        <v>0</v>
      </c>
      <c r="M784" s="23">
        <v>237.1</v>
      </c>
      <c r="N784" s="23">
        <v>12.9</v>
      </c>
      <c r="O784" s="23">
        <v>0</v>
      </c>
      <c r="P784" s="23">
        <v>0</v>
      </c>
      <c r="Q784" s="23">
        <v>0</v>
      </c>
      <c r="R784" s="23">
        <v>289.1</v>
      </c>
      <c r="S784" s="23">
        <v>249.7</v>
      </c>
      <c r="T784" s="23">
        <v>158.4</v>
      </c>
      <c r="U784" s="23">
        <v>0</v>
      </c>
      <c r="V784" s="23">
        <v>0</v>
      </c>
      <c r="W784" s="23">
        <v>0</v>
      </c>
      <c r="X784" s="23">
        <v>1.1</v>
      </c>
      <c r="Y784" s="23">
        <v>3573.9999999999995</v>
      </c>
      <c r="Z784" s="23">
        <v>24993.00699300699</v>
      </c>
    </row>
    <row r="785" spans="3:26" ht="14.25">
      <c r="C785" s="23">
        <v>4</v>
      </c>
      <c r="D785" s="23">
        <v>391.3</v>
      </c>
      <c r="E785" s="23">
        <v>27.9</v>
      </c>
      <c r="F785" s="23">
        <v>119</v>
      </c>
      <c r="G785" s="23">
        <v>0</v>
      </c>
      <c r="H785" s="23">
        <v>0</v>
      </c>
      <c r="I785" s="23">
        <v>215.7</v>
      </c>
      <c r="J785" s="23">
        <v>0</v>
      </c>
      <c r="K785" s="23">
        <v>0</v>
      </c>
      <c r="L785" s="23">
        <v>25.3</v>
      </c>
      <c r="M785" s="23">
        <v>60.3</v>
      </c>
      <c r="N785" s="23">
        <v>7.3</v>
      </c>
      <c r="O785" s="23">
        <v>0</v>
      </c>
      <c r="P785" s="23">
        <v>0</v>
      </c>
      <c r="Q785" s="23">
        <v>0</v>
      </c>
      <c r="R785" s="23">
        <v>72</v>
      </c>
      <c r="S785" s="23">
        <v>77.7</v>
      </c>
      <c r="T785" s="23">
        <v>0</v>
      </c>
      <c r="U785" s="23">
        <v>0</v>
      </c>
      <c r="V785" s="23">
        <v>0</v>
      </c>
      <c r="W785" s="23">
        <v>0</v>
      </c>
      <c r="X785" s="23">
        <v>0</v>
      </c>
      <c r="Y785" s="23">
        <v>996.5</v>
      </c>
      <c r="Z785" s="23">
        <v>22647.727272727272</v>
      </c>
    </row>
    <row r="786" spans="3:26" ht="14.25">
      <c r="C786" s="23">
        <v>22</v>
      </c>
      <c r="D786" s="23">
        <v>1570</v>
      </c>
      <c r="E786" s="23">
        <v>70.4</v>
      </c>
      <c r="F786" s="23">
        <v>305.7</v>
      </c>
      <c r="G786" s="23">
        <v>35.6</v>
      </c>
      <c r="H786" s="23">
        <v>0</v>
      </c>
      <c r="I786" s="23">
        <v>437.8</v>
      </c>
      <c r="J786" s="23">
        <v>0</v>
      </c>
      <c r="K786" s="23">
        <v>0</v>
      </c>
      <c r="L786" s="23">
        <v>49.8</v>
      </c>
      <c r="M786" s="23">
        <v>187.9</v>
      </c>
      <c r="N786" s="23">
        <v>5.1</v>
      </c>
      <c r="O786" s="23">
        <v>0</v>
      </c>
      <c r="P786" s="23">
        <v>0</v>
      </c>
      <c r="Q786" s="23">
        <v>0</v>
      </c>
      <c r="R786" s="23">
        <v>243.8</v>
      </c>
      <c r="S786" s="23">
        <v>232.7</v>
      </c>
      <c r="T786" s="23">
        <v>94.5</v>
      </c>
      <c r="U786" s="23">
        <v>0</v>
      </c>
      <c r="V786" s="23">
        <v>0</v>
      </c>
      <c r="W786" s="23">
        <v>0</v>
      </c>
      <c r="X786" s="23">
        <v>0.4</v>
      </c>
      <c r="Y786" s="23">
        <v>3233.7000000000003</v>
      </c>
      <c r="Z786" s="23">
        <v>13362.396694214878</v>
      </c>
    </row>
    <row r="787" spans="3:26" ht="14.25">
      <c r="C787" s="23">
        <v>35</v>
      </c>
      <c r="D787" s="23">
        <v>2205.2</v>
      </c>
      <c r="E787" s="23">
        <v>100.8</v>
      </c>
      <c r="F787" s="23">
        <v>404.4</v>
      </c>
      <c r="G787" s="23">
        <v>3.6</v>
      </c>
      <c r="H787" s="23">
        <v>0</v>
      </c>
      <c r="I787" s="23">
        <v>361.7</v>
      </c>
      <c r="J787" s="23">
        <v>0</v>
      </c>
      <c r="K787" s="23">
        <v>0</v>
      </c>
      <c r="L787" s="23">
        <v>4.4</v>
      </c>
      <c r="M787" s="23">
        <v>295.3</v>
      </c>
      <c r="N787" s="23">
        <v>6.7</v>
      </c>
      <c r="O787" s="23">
        <v>0.9</v>
      </c>
      <c r="P787" s="23">
        <v>0</v>
      </c>
      <c r="Q787" s="23">
        <v>0</v>
      </c>
      <c r="R787" s="23">
        <v>288.8</v>
      </c>
      <c r="S787" s="23">
        <v>329</v>
      </c>
      <c r="T787" s="23">
        <v>64.7</v>
      </c>
      <c r="U787" s="23">
        <v>0</v>
      </c>
      <c r="V787" s="23">
        <v>0</v>
      </c>
      <c r="W787" s="23">
        <v>0</v>
      </c>
      <c r="X787" s="23">
        <v>1.9</v>
      </c>
      <c r="Y787" s="23">
        <v>4067.4</v>
      </c>
      <c r="Z787" s="23">
        <v>10564.675324675325</v>
      </c>
    </row>
    <row r="788" spans="25:26" ht="14.25">
      <c r="Y788" s="23">
        <v>0</v>
      </c>
      <c r="Z788" s="23">
        <v>0</v>
      </c>
    </row>
    <row r="789" spans="3:26" ht="14.25">
      <c r="C789" s="23">
        <v>31</v>
      </c>
      <c r="D789" s="23">
        <v>1948</v>
      </c>
      <c r="E789" s="23">
        <v>91.3</v>
      </c>
      <c r="F789" s="23">
        <v>371.7</v>
      </c>
      <c r="G789" s="23">
        <v>3.6</v>
      </c>
      <c r="H789" s="23">
        <v>0</v>
      </c>
      <c r="I789" s="23">
        <v>320.3</v>
      </c>
      <c r="J789" s="23">
        <v>0</v>
      </c>
      <c r="K789" s="23">
        <v>0</v>
      </c>
      <c r="L789" s="23">
        <v>4.4</v>
      </c>
      <c r="M789" s="23">
        <v>270.7</v>
      </c>
      <c r="N789" s="23">
        <v>6.7</v>
      </c>
      <c r="O789" s="23">
        <v>0.7</v>
      </c>
      <c r="P789" s="23">
        <v>0</v>
      </c>
      <c r="Q789" s="23">
        <v>0</v>
      </c>
      <c r="R789" s="23">
        <v>261.2</v>
      </c>
      <c r="S789" s="23">
        <v>291.2</v>
      </c>
      <c r="T789" s="23">
        <v>57.3</v>
      </c>
      <c r="U789" s="23">
        <v>0</v>
      </c>
      <c r="V789" s="23">
        <v>0</v>
      </c>
      <c r="W789" s="23">
        <v>0</v>
      </c>
      <c r="X789" s="23">
        <v>0.3</v>
      </c>
      <c r="Y789" s="23">
        <v>3627.3999999999996</v>
      </c>
      <c r="Z789" s="23">
        <v>10637.536656891494</v>
      </c>
    </row>
    <row r="790" spans="3:26" ht="14.25">
      <c r="C790" s="23">
        <v>3</v>
      </c>
      <c r="D790" s="23">
        <v>115.9</v>
      </c>
      <c r="E790" s="23">
        <v>4.2</v>
      </c>
      <c r="F790" s="23">
        <v>5.3</v>
      </c>
      <c r="G790" s="23">
        <v>0</v>
      </c>
      <c r="H790" s="23">
        <v>0</v>
      </c>
      <c r="I790" s="23">
        <v>39.6</v>
      </c>
      <c r="J790" s="23">
        <v>0</v>
      </c>
      <c r="K790" s="23">
        <v>0</v>
      </c>
      <c r="L790" s="23">
        <v>4.5</v>
      </c>
      <c r="M790" s="23">
        <v>21.5</v>
      </c>
      <c r="N790" s="23">
        <v>0</v>
      </c>
      <c r="O790" s="23">
        <v>10.4</v>
      </c>
      <c r="P790" s="23">
        <v>0</v>
      </c>
      <c r="Q790" s="23">
        <v>0</v>
      </c>
      <c r="R790" s="23">
        <v>9</v>
      </c>
      <c r="S790" s="23">
        <v>9.5</v>
      </c>
      <c r="T790" s="23">
        <v>14.7</v>
      </c>
      <c r="U790" s="23">
        <v>0</v>
      </c>
      <c r="V790" s="23">
        <v>0</v>
      </c>
      <c r="W790" s="23">
        <v>0</v>
      </c>
      <c r="X790" s="23">
        <v>0</v>
      </c>
      <c r="Y790" s="23">
        <v>234.6</v>
      </c>
      <c r="Z790" s="23">
        <v>7109.090909090909</v>
      </c>
    </row>
    <row r="791" spans="25:26" ht="14.25">
      <c r="Y791" s="23">
        <v>0</v>
      </c>
      <c r="Z791" s="23">
        <v>0</v>
      </c>
    </row>
    <row r="792" spans="3:26" ht="14.25">
      <c r="C792" s="23">
        <v>3</v>
      </c>
      <c r="D792" s="23">
        <v>115.9</v>
      </c>
      <c r="E792" s="23">
        <v>4.2</v>
      </c>
      <c r="F792" s="23">
        <v>5.3</v>
      </c>
      <c r="G792" s="23">
        <v>0</v>
      </c>
      <c r="H792" s="23">
        <v>0</v>
      </c>
      <c r="I792" s="23">
        <v>39.6</v>
      </c>
      <c r="J792" s="23">
        <v>0</v>
      </c>
      <c r="K792" s="23">
        <v>0</v>
      </c>
      <c r="L792" s="23">
        <v>4.5</v>
      </c>
      <c r="M792" s="23">
        <v>21.5</v>
      </c>
      <c r="N792" s="23">
        <v>0</v>
      </c>
      <c r="O792" s="23">
        <v>10.4</v>
      </c>
      <c r="P792" s="23">
        <v>0</v>
      </c>
      <c r="Q792" s="23">
        <v>0</v>
      </c>
      <c r="R792" s="23">
        <v>9</v>
      </c>
      <c r="S792" s="23">
        <v>9.5</v>
      </c>
      <c r="T792" s="23">
        <v>14.7</v>
      </c>
      <c r="U792" s="23">
        <v>0</v>
      </c>
      <c r="V792" s="23">
        <v>0</v>
      </c>
      <c r="W792" s="23">
        <v>0</v>
      </c>
      <c r="X792" s="23">
        <v>0</v>
      </c>
      <c r="Y792" s="23">
        <v>234.6</v>
      </c>
      <c r="Z792" s="23">
        <v>7109.090909090909</v>
      </c>
    </row>
    <row r="793" spans="3:26" ht="14.25">
      <c r="C793" s="23">
        <v>6</v>
      </c>
      <c r="D793" s="23">
        <v>376.3</v>
      </c>
      <c r="E793" s="23">
        <v>0</v>
      </c>
      <c r="F793" s="23">
        <v>10.4</v>
      </c>
      <c r="G793" s="23">
        <v>0</v>
      </c>
      <c r="H793" s="23">
        <v>0</v>
      </c>
      <c r="I793" s="23">
        <v>131.4</v>
      </c>
      <c r="J793" s="23">
        <v>0</v>
      </c>
      <c r="K793" s="23">
        <v>0</v>
      </c>
      <c r="L793" s="23">
        <v>0</v>
      </c>
      <c r="M793" s="23">
        <v>63.9</v>
      </c>
      <c r="N793" s="23">
        <v>1.7</v>
      </c>
      <c r="O793" s="23">
        <v>14.2</v>
      </c>
      <c r="P793" s="23">
        <v>0</v>
      </c>
      <c r="Q793" s="23">
        <v>0</v>
      </c>
      <c r="R793" s="23">
        <v>97.5</v>
      </c>
      <c r="S793" s="23">
        <v>60.6</v>
      </c>
      <c r="T793" s="23">
        <v>12.3</v>
      </c>
      <c r="U793" s="23">
        <v>0</v>
      </c>
      <c r="V793" s="23">
        <v>0</v>
      </c>
      <c r="W793" s="23">
        <v>0</v>
      </c>
      <c r="X793" s="23">
        <v>30.9</v>
      </c>
      <c r="Y793" s="23">
        <v>799.2</v>
      </c>
      <c r="Z793" s="23">
        <v>12109.090909090912</v>
      </c>
    </row>
    <row r="794" spans="3:26" ht="14.25">
      <c r="C794" s="23">
        <v>40</v>
      </c>
      <c r="D794" s="23">
        <v>6177.6</v>
      </c>
      <c r="E794" s="23">
        <v>0</v>
      </c>
      <c r="F794" s="23">
        <v>1240.8</v>
      </c>
      <c r="G794" s="23">
        <v>16.3</v>
      </c>
      <c r="H794" s="23">
        <v>0</v>
      </c>
      <c r="I794" s="23">
        <v>351.3</v>
      </c>
      <c r="J794" s="23">
        <v>0</v>
      </c>
      <c r="K794" s="23">
        <v>0</v>
      </c>
      <c r="L794" s="23">
        <v>0</v>
      </c>
      <c r="M794" s="23">
        <v>636.3</v>
      </c>
      <c r="N794" s="23">
        <v>21.4</v>
      </c>
      <c r="O794" s="23">
        <v>0</v>
      </c>
      <c r="P794" s="23">
        <v>0</v>
      </c>
      <c r="Q794" s="23">
        <v>0</v>
      </c>
      <c r="R794" s="23">
        <v>781.8</v>
      </c>
      <c r="S794" s="23">
        <v>817.5</v>
      </c>
      <c r="T794" s="23">
        <v>23.4</v>
      </c>
      <c r="U794" s="23">
        <v>0</v>
      </c>
      <c r="V794" s="23">
        <v>0</v>
      </c>
      <c r="W794" s="23">
        <v>0</v>
      </c>
      <c r="X794" s="23">
        <v>10.9</v>
      </c>
      <c r="Y794" s="23">
        <v>10077.3</v>
      </c>
      <c r="Z794" s="23">
        <v>22902.954545454544</v>
      </c>
    </row>
    <row r="795" spans="25:26" ht="14.25">
      <c r="Y795" s="23">
        <v>0</v>
      </c>
      <c r="Z795" s="23">
        <v>0</v>
      </c>
    </row>
    <row r="796" spans="3:26" ht="14.25">
      <c r="C796" s="23">
        <v>40</v>
      </c>
      <c r="D796" s="23">
        <v>6177.6</v>
      </c>
      <c r="E796" s="23">
        <v>0</v>
      </c>
      <c r="F796" s="23">
        <v>1240.8</v>
      </c>
      <c r="G796" s="23">
        <v>16.3</v>
      </c>
      <c r="H796" s="23">
        <v>0</v>
      </c>
      <c r="I796" s="23">
        <v>351.3</v>
      </c>
      <c r="J796" s="23">
        <v>0</v>
      </c>
      <c r="K796" s="23">
        <v>0</v>
      </c>
      <c r="L796" s="23">
        <v>0</v>
      </c>
      <c r="M796" s="23">
        <v>636.3</v>
      </c>
      <c r="N796" s="23">
        <v>21.4</v>
      </c>
      <c r="O796" s="23">
        <v>0</v>
      </c>
      <c r="P796" s="23">
        <v>0</v>
      </c>
      <c r="Q796" s="23">
        <v>0</v>
      </c>
      <c r="R796" s="23">
        <v>781.8</v>
      </c>
      <c r="S796" s="23">
        <v>817.5</v>
      </c>
      <c r="T796" s="23">
        <v>23.4</v>
      </c>
      <c r="U796" s="23">
        <v>0</v>
      </c>
      <c r="V796" s="23">
        <v>0</v>
      </c>
      <c r="W796" s="23">
        <v>0</v>
      </c>
      <c r="X796" s="23">
        <v>10.9</v>
      </c>
      <c r="Y796" s="23">
        <v>10077.3</v>
      </c>
      <c r="Z796" s="23">
        <v>22902.954545454544</v>
      </c>
    </row>
    <row r="797" spans="3:26" ht="14.25">
      <c r="C797" s="23">
        <v>11</v>
      </c>
      <c r="D797" s="23">
        <v>410</v>
      </c>
      <c r="E797" s="23">
        <v>0</v>
      </c>
      <c r="F797" s="23">
        <v>0</v>
      </c>
      <c r="G797" s="23">
        <v>0</v>
      </c>
      <c r="H797" s="23">
        <v>166.2</v>
      </c>
      <c r="I797" s="23">
        <v>0</v>
      </c>
      <c r="J797" s="23">
        <v>0</v>
      </c>
      <c r="K797" s="23">
        <v>0</v>
      </c>
      <c r="L797" s="23">
        <v>0</v>
      </c>
      <c r="M797" s="23">
        <v>28</v>
      </c>
      <c r="N797" s="23">
        <v>1.4</v>
      </c>
      <c r="O797" s="23">
        <v>238.6</v>
      </c>
      <c r="P797" s="23">
        <v>22.4</v>
      </c>
      <c r="Q797" s="23">
        <v>0</v>
      </c>
      <c r="R797" s="23">
        <v>82.8</v>
      </c>
      <c r="S797" s="23">
        <v>0</v>
      </c>
      <c r="T797" s="23">
        <v>15.7</v>
      </c>
      <c r="U797" s="23">
        <v>0</v>
      </c>
      <c r="V797" s="23">
        <v>0</v>
      </c>
      <c r="W797" s="23">
        <v>3.4</v>
      </c>
      <c r="X797" s="23">
        <v>0</v>
      </c>
      <c r="Y797" s="23">
        <v>968.5</v>
      </c>
      <c r="Z797" s="23">
        <v>8004.132231404959</v>
      </c>
    </row>
    <row r="798" spans="3:26" ht="14.25">
      <c r="C798" s="23">
        <v>168.26893939393938</v>
      </c>
      <c r="D798" s="23">
        <v>51603.23000000001</v>
      </c>
      <c r="E798" s="23">
        <v>312.914</v>
      </c>
      <c r="F798" s="23">
        <v>28367.813000000002</v>
      </c>
      <c r="G798" s="23">
        <v>1376.437</v>
      </c>
      <c r="H798" s="23">
        <v>612.207</v>
      </c>
      <c r="I798" s="23">
        <v>4971.353</v>
      </c>
      <c r="J798" s="23">
        <v>3299.2400000000002</v>
      </c>
      <c r="K798" s="23">
        <v>250.37000000000003</v>
      </c>
      <c r="L798" s="23">
        <v>184.566</v>
      </c>
      <c r="M798" s="23">
        <v>12409.109</v>
      </c>
      <c r="N798" s="23">
        <v>286.625</v>
      </c>
      <c r="O798" s="23">
        <v>3.549</v>
      </c>
      <c r="P798" s="23">
        <v>10.888</v>
      </c>
      <c r="Q798" s="23">
        <v>192.163</v>
      </c>
      <c r="R798" s="23">
        <v>6627.993</v>
      </c>
      <c r="S798" s="23">
        <v>0</v>
      </c>
      <c r="T798" s="23">
        <v>5117.995999999999</v>
      </c>
      <c r="U798" s="23">
        <v>5610.568</v>
      </c>
      <c r="V798" s="23">
        <v>0</v>
      </c>
      <c r="W798" s="23">
        <v>625.425</v>
      </c>
      <c r="X798" s="23">
        <v>51.12</v>
      </c>
      <c r="Y798" s="23">
        <v>121913.566</v>
      </c>
      <c r="Z798" s="23">
        <v>65865.10555342954</v>
      </c>
    </row>
    <row r="799" spans="3:26" ht="14.25">
      <c r="C799" s="23">
        <v>32.72727272727273</v>
      </c>
      <c r="D799" s="23">
        <v>39159.100000000006</v>
      </c>
      <c r="E799" s="23">
        <v>0</v>
      </c>
      <c r="F799" s="23">
        <v>25604.511000000002</v>
      </c>
      <c r="G799" s="23">
        <v>1019.3739999999999</v>
      </c>
      <c r="H799" s="23">
        <v>0</v>
      </c>
      <c r="I799" s="23">
        <v>0</v>
      </c>
      <c r="J799" s="23">
        <v>3299.2400000000002</v>
      </c>
      <c r="K799" s="23">
        <v>250.37000000000003</v>
      </c>
      <c r="L799" s="23">
        <v>0</v>
      </c>
      <c r="M799" s="23">
        <v>10912.965</v>
      </c>
      <c r="N799" s="23">
        <v>173.977</v>
      </c>
      <c r="O799" s="23">
        <v>0</v>
      </c>
      <c r="P799" s="23">
        <v>0</v>
      </c>
      <c r="Q799" s="23">
        <v>0</v>
      </c>
      <c r="R799" s="23">
        <v>4729.5</v>
      </c>
      <c r="S799" s="23">
        <v>0</v>
      </c>
      <c r="T799" s="23">
        <v>4741.123</v>
      </c>
      <c r="U799" s="23">
        <v>5557.1630000000005</v>
      </c>
      <c r="V799" s="23">
        <v>0</v>
      </c>
      <c r="W799" s="23">
        <v>625.425</v>
      </c>
      <c r="X799" s="23">
        <v>37.565</v>
      </c>
      <c r="Y799" s="23">
        <v>96110.31300000001</v>
      </c>
      <c r="Z799" s="23">
        <v>266973.0916666667</v>
      </c>
    </row>
    <row r="800" spans="3:26" ht="14.25">
      <c r="C800" s="23">
        <v>135.54166666666666</v>
      </c>
      <c r="D800" s="23">
        <v>12444.130000000001</v>
      </c>
      <c r="E800" s="23">
        <v>312.914</v>
      </c>
      <c r="F800" s="23">
        <v>2763.3019999999997</v>
      </c>
      <c r="G800" s="23">
        <v>357.063</v>
      </c>
      <c r="H800" s="23">
        <v>612.207</v>
      </c>
      <c r="I800" s="23">
        <v>4971.353</v>
      </c>
      <c r="J800" s="23">
        <v>0</v>
      </c>
      <c r="K800" s="23">
        <v>0</v>
      </c>
      <c r="L800" s="23">
        <v>184.566</v>
      </c>
      <c r="M800" s="23">
        <v>1496.144</v>
      </c>
      <c r="N800" s="23">
        <v>112.648</v>
      </c>
      <c r="O800" s="23">
        <v>3.549</v>
      </c>
      <c r="P800" s="23">
        <v>10.888</v>
      </c>
      <c r="Q800" s="23">
        <v>192.163</v>
      </c>
      <c r="R800" s="23">
        <v>1898.4930000000004</v>
      </c>
      <c r="S800" s="23">
        <v>0</v>
      </c>
      <c r="T800" s="23">
        <v>376.873</v>
      </c>
      <c r="U800" s="23">
        <v>53.405</v>
      </c>
      <c r="V800" s="23">
        <v>0</v>
      </c>
      <c r="W800" s="23">
        <v>0</v>
      </c>
      <c r="X800" s="23">
        <v>13.555000000000001</v>
      </c>
      <c r="Y800" s="23">
        <v>25803.253</v>
      </c>
      <c r="Z800" s="23">
        <v>17306.48833244837</v>
      </c>
    </row>
    <row r="801" ht="14.25">
      <c r="Z801" s="23">
        <v>0</v>
      </c>
    </row>
    <row r="802" spans="3:26" ht="14.25">
      <c r="C802" s="23">
        <v>2</v>
      </c>
      <c r="D802" s="23">
        <v>386.0420000000001</v>
      </c>
      <c r="E802" s="23">
        <v>12.622</v>
      </c>
      <c r="F802" s="23">
        <v>143.463</v>
      </c>
      <c r="G802" s="23">
        <v>30.076999999999995</v>
      </c>
      <c r="H802" s="23">
        <v>22.224</v>
      </c>
      <c r="I802" s="23">
        <v>146.297</v>
      </c>
      <c r="J802" s="23">
        <v>0</v>
      </c>
      <c r="K802" s="23">
        <v>0</v>
      </c>
      <c r="L802" s="23">
        <v>0</v>
      </c>
      <c r="M802" s="23">
        <v>41.021</v>
      </c>
      <c r="N802" s="23">
        <v>5.567</v>
      </c>
      <c r="O802" s="23">
        <v>0</v>
      </c>
      <c r="P802" s="23">
        <v>0</v>
      </c>
      <c r="Q802" s="23">
        <v>0</v>
      </c>
      <c r="R802" s="23">
        <v>67.08500000000001</v>
      </c>
      <c r="S802" s="23">
        <v>0</v>
      </c>
      <c r="T802" s="23">
        <v>76.224</v>
      </c>
      <c r="U802" s="23">
        <v>53.405</v>
      </c>
      <c r="V802" s="23">
        <v>0</v>
      </c>
      <c r="W802" s="23">
        <v>0</v>
      </c>
      <c r="X802" s="23">
        <v>0</v>
      </c>
      <c r="Y802" s="23">
        <v>984.0270000000002</v>
      </c>
      <c r="Z802" s="23">
        <v>44728.50000000001</v>
      </c>
    </row>
    <row r="803" spans="3:26" ht="14.25">
      <c r="C803" s="23">
        <v>16.636363636363637</v>
      </c>
      <c r="D803" s="23">
        <v>1748.916</v>
      </c>
      <c r="E803" s="23">
        <v>97.95299999999999</v>
      </c>
      <c r="F803" s="23">
        <v>653.914</v>
      </c>
      <c r="G803" s="23">
        <v>19.942999999999998</v>
      </c>
      <c r="H803" s="23">
        <v>0</v>
      </c>
      <c r="I803" s="23">
        <v>1370.334</v>
      </c>
      <c r="J803" s="23">
        <v>0</v>
      </c>
      <c r="K803" s="23">
        <v>0</v>
      </c>
      <c r="L803" s="23">
        <v>0</v>
      </c>
      <c r="M803" s="23">
        <v>255.24599999999998</v>
      </c>
      <c r="N803" s="23">
        <v>25.103</v>
      </c>
      <c r="O803" s="23">
        <v>0</v>
      </c>
      <c r="P803" s="23">
        <v>0</v>
      </c>
      <c r="Q803" s="23">
        <v>0</v>
      </c>
      <c r="R803" s="23">
        <v>418.84200000000004</v>
      </c>
      <c r="S803" s="23">
        <v>0</v>
      </c>
      <c r="T803" s="23">
        <v>39.792</v>
      </c>
      <c r="U803" s="23">
        <v>0</v>
      </c>
      <c r="V803" s="23">
        <v>0</v>
      </c>
      <c r="W803" s="23">
        <v>0</v>
      </c>
      <c r="X803" s="23">
        <v>2.832</v>
      </c>
      <c r="Y803" s="23">
        <v>4632.875000000001</v>
      </c>
      <c r="Z803" s="23">
        <v>25316.256830601094</v>
      </c>
    </row>
    <row r="804" spans="3:26" ht="14.25">
      <c r="C804" s="23">
        <v>1.6666666666666667</v>
      </c>
      <c r="D804" s="23">
        <v>36.19</v>
      </c>
      <c r="E804" s="23">
        <v>2.697</v>
      </c>
      <c r="F804" s="23">
        <v>12.809000000000001</v>
      </c>
      <c r="G804" s="23">
        <v>0</v>
      </c>
      <c r="H804" s="23">
        <v>0</v>
      </c>
      <c r="I804" s="23">
        <v>16.086</v>
      </c>
      <c r="J804" s="23">
        <v>0</v>
      </c>
      <c r="K804" s="23">
        <v>0</v>
      </c>
      <c r="L804" s="23">
        <v>0</v>
      </c>
      <c r="M804" s="23">
        <v>0</v>
      </c>
      <c r="N804" s="23">
        <v>2.334</v>
      </c>
      <c r="O804" s="23">
        <v>0</v>
      </c>
      <c r="P804" s="23">
        <v>0</v>
      </c>
      <c r="Q804" s="23">
        <v>0</v>
      </c>
      <c r="R804" s="23">
        <v>0</v>
      </c>
      <c r="S804" s="23">
        <v>0</v>
      </c>
      <c r="T804" s="23">
        <v>1.972</v>
      </c>
      <c r="U804" s="23">
        <v>0</v>
      </c>
      <c r="V804" s="23">
        <v>0</v>
      </c>
      <c r="W804" s="23">
        <v>0</v>
      </c>
      <c r="X804" s="23">
        <v>0</v>
      </c>
      <c r="Y804" s="23">
        <v>72.088</v>
      </c>
      <c r="Z804" s="23">
        <v>3932.0727272727268</v>
      </c>
    </row>
    <row r="805" spans="3:26" ht="14.25">
      <c r="C805" s="23">
        <v>23.636363636363637</v>
      </c>
      <c r="D805" s="23">
        <v>1450.927</v>
      </c>
      <c r="E805" s="23">
        <v>81.153</v>
      </c>
      <c r="F805" s="23">
        <v>520.7980000000001</v>
      </c>
      <c r="G805" s="23">
        <v>34.1</v>
      </c>
      <c r="H805" s="23">
        <v>0</v>
      </c>
      <c r="I805" s="23">
        <v>972.137</v>
      </c>
      <c r="J805" s="23">
        <v>0</v>
      </c>
      <c r="K805" s="23">
        <v>0</v>
      </c>
      <c r="L805" s="23">
        <v>163.751</v>
      </c>
      <c r="M805" s="23">
        <v>298.396</v>
      </c>
      <c r="N805" s="23">
        <v>41.78999999999999</v>
      </c>
      <c r="O805" s="23">
        <v>0</v>
      </c>
      <c r="P805" s="23">
        <v>0</v>
      </c>
      <c r="Q805" s="23">
        <v>0</v>
      </c>
      <c r="R805" s="23">
        <v>356.618</v>
      </c>
      <c r="S805" s="23">
        <v>0</v>
      </c>
      <c r="T805" s="23">
        <v>26.655</v>
      </c>
      <c r="U805" s="23">
        <v>0</v>
      </c>
      <c r="V805" s="23">
        <v>0</v>
      </c>
      <c r="W805" s="23">
        <v>0</v>
      </c>
      <c r="X805" s="23">
        <v>9.454</v>
      </c>
      <c r="Y805" s="23">
        <v>3955.7790000000005</v>
      </c>
      <c r="Z805" s="23">
        <v>15214.534615384617</v>
      </c>
    </row>
    <row r="806" spans="3:26" ht="14.25">
      <c r="C806" s="23">
        <v>42.72727272727273</v>
      </c>
      <c r="D806" s="23">
        <v>2678.0530000000003</v>
      </c>
      <c r="E806" s="23">
        <v>115.09199999999998</v>
      </c>
      <c r="F806" s="23">
        <v>352.705</v>
      </c>
      <c r="G806" s="23">
        <v>61.612</v>
      </c>
      <c r="H806" s="23">
        <v>0</v>
      </c>
      <c r="I806" s="23">
        <v>1608.204</v>
      </c>
      <c r="J806" s="23">
        <v>0</v>
      </c>
      <c r="K806" s="23">
        <v>0</v>
      </c>
      <c r="L806" s="23">
        <v>20.815</v>
      </c>
      <c r="M806" s="23">
        <v>353.503</v>
      </c>
      <c r="N806" s="23">
        <v>20.966</v>
      </c>
      <c r="O806" s="23">
        <v>0.096</v>
      </c>
      <c r="P806" s="23">
        <v>0</v>
      </c>
      <c r="Q806" s="23">
        <v>0</v>
      </c>
      <c r="R806" s="23">
        <v>420.04499999999996</v>
      </c>
      <c r="S806" s="23">
        <v>0</v>
      </c>
      <c r="T806" s="23">
        <v>125.969</v>
      </c>
      <c r="U806" s="23">
        <v>0</v>
      </c>
      <c r="V806" s="23">
        <v>0</v>
      </c>
      <c r="W806" s="23">
        <v>0</v>
      </c>
      <c r="X806" s="23">
        <v>0.794</v>
      </c>
      <c r="Y806" s="23">
        <v>5757.853999999999</v>
      </c>
      <c r="Z806" s="23">
        <v>12250.75319148936</v>
      </c>
    </row>
    <row r="807" spans="25:26" ht="14.25">
      <c r="Y807" s="23">
        <v>0</v>
      </c>
      <c r="Z807" s="23">
        <v>0</v>
      </c>
    </row>
    <row r="808" spans="3:26" ht="14.25">
      <c r="C808" s="23">
        <v>34.27272727272727</v>
      </c>
      <c r="D808" s="23">
        <v>2186.91</v>
      </c>
      <c r="E808" s="23">
        <v>93.61200000000001</v>
      </c>
      <c r="F808" s="23">
        <v>288.052</v>
      </c>
      <c r="G808" s="23">
        <v>61.612</v>
      </c>
      <c r="H808" s="23">
        <v>0</v>
      </c>
      <c r="I808" s="23">
        <v>1294.1350000000002</v>
      </c>
      <c r="J808" s="23">
        <v>0</v>
      </c>
      <c r="K808" s="23">
        <v>0</v>
      </c>
      <c r="L808" s="23">
        <v>16.25</v>
      </c>
      <c r="M808" s="23">
        <v>285.14899999999994</v>
      </c>
      <c r="N808" s="23">
        <v>13.387</v>
      </c>
      <c r="O808" s="23">
        <v>0.026</v>
      </c>
      <c r="P808" s="23">
        <v>0</v>
      </c>
      <c r="Q808" s="23">
        <v>0</v>
      </c>
      <c r="R808" s="23">
        <v>363.041</v>
      </c>
      <c r="S808" s="23">
        <v>0</v>
      </c>
      <c r="T808" s="23">
        <v>58.266999999999996</v>
      </c>
      <c r="U808" s="23">
        <v>0</v>
      </c>
      <c r="V808" s="23">
        <v>0</v>
      </c>
      <c r="W808" s="23">
        <v>0</v>
      </c>
      <c r="X808" s="23">
        <v>0.794</v>
      </c>
      <c r="Y808" s="23">
        <v>4661.235</v>
      </c>
      <c r="Z808" s="23">
        <v>12364.018567639256</v>
      </c>
    </row>
    <row r="809" spans="3:26" ht="14.25">
      <c r="C809" s="23">
        <v>1.875</v>
      </c>
      <c r="D809" s="23">
        <v>49.362</v>
      </c>
      <c r="E809" s="23">
        <v>3.397</v>
      </c>
      <c r="F809" s="23">
        <v>6.797</v>
      </c>
      <c r="G809" s="23">
        <v>0</v>
      </c>
      <c r="H809" s="23">
        <v>0</v>
      </c>
      <c r="I809" s="23">
        <v>17.765</v>
      </c>
      <c r="J809" s="23">
        <v>0</v>
      </c>
      <c r="K809" s="23">
        <v>0</v>
      </c>
      <c r="L809" s="23">
        <v>0</v>
      </c>
      <c r="M809" s="23">
        <v>7.756</v>
      </c>
      <c r="N809" s="23">
        <v>0</v>
      </c>
      <c r="O809" s="23">
        <v>0.581</v>
      </c>
      <c r="P809" s="23">
        <v>0</v>
      </c>
      <c r="Q809" s="23">
        <v>0</v>
      </c>
      <c r="R809" s="23">
        <v>9.226</v>
      </c>
      <c r="S809" s="23">
        <v>0</v>
      </c>
      <c r="T809" s="23">
        <v>5.32</v>
      </c>
      <c r="U809" s="23">
        <v>0</v>
      </c>
      <c r="V809" s="23">
        <v>0</v>
      </c>
      <c r="W809" s="23">
        <v>0</v>
      </c>
      <c r="X809" s="23">
        <v>0</v>
      </c>
      <c r="Y809" s="23">
        <v>100.20400000000001</v>
      </c>
      <c r="Z809" s="23">
        <v>4858.375757575758</v>
      </c>
    </row>
    <row r="810" spans="25:26" ht="14.25">
      <c r="Y810" s="23">
        <v>0</v>
      </c>
      <c r="Z810" s="23">
        <v>0</v>
      </c>
    </row>
    <row r="811" spans="3:26" ht="14.25">
      <c r="C811" s="23">
        <v>1</v>
      </c>
      <c r="D811" s="23">
        <v>32.371</v>
      </c>
      <c r="E811" s="23">
        <v>2.9869999999999997</v>
      </c>
      <c r="F811" s="23">
        <v>6.797</v>
      </c>
      <c r="G811" s="23">
        <v>0</v>
      </c>
      <c r="H811" s="23">
        <v>0</v>
      </c>
      <c r="I811" s="23">
        <v>12.099999999999998</v>
      </c>
      <c r="J811" s="23">
        <v>0</v>
      </c>
      <c r="K811" s="23">
        <v>0</v>
      </c>
      <c r="L811" s="23">
        <v>0</v>
      </c>
      <c r="M811" s="23">
        <v>7.756</v>
      </c>
      <c r="N811" s="23">
        <v>0</v>
      </c>
      <c r="O811" s="23">
        <v>0</v>
      </c>
      <c r="P811" s="23">
        <v>0</v>
      </c>
      <c r="Q811" s="23">
        <v>0</v>
      </c>
      <c r="R811" s="23">
        <v>9.226</v>
      </c>
      <c r="S811" s="23">
        <v>0</v>
      </c>
      <c r="T811" s="23">
        <v>3.218</v>
      </c>
      <c r="U811" s="23">
        <v>0</v>
      </c>
      <c r="V811" s="23">
        <v>0</v>
      </c>
      <c r="W811" s="23">
        <v>0</v>
      </c>
      <c r="X811" s="23">
        <v>0</v>
      </c>
      <c r="Y811" s="23">
        <v>74.455</v>
      </c>
      <c r="Z811" s="23">
        <v>6768.636363636364</v>
      </c>
    </row>
    <row r="812" spans="3:26" ht="14.25">
      <c r="C812" s="23">
        <v>1.8181818181818181</v>
      </c>
      <c r="D812" s="23">
        <v>82.987</v>
      </c>
      <c r="E812" s="23">
        <v>0</v>
      </c>
      <c r="F812" s="23">
        <v>0</v>
      </c>
      <c r="G812" s="23">
        <v>0</v>
      </c>
      <c r="H812" s="23">
        <v>78.888</v>
      </c>
      <c r="I812" s="23">
        <v>0</v>
      </c>
      <c r="J812" s="23">
        <v>0</v>
      </c>
      <c r="K812" s="23">
        <v>0</v>
      </c>
      <c r="L812" s="23">
        <v>0</v>
      </c>
      <c r="M812" s="23">
        <v>12.219</v>
      </c>
      <c r="N812" s="23">
        <v>2.3</v>
      </c>
      <c r="O812" s="23">
        <v>0</v>
      </c>
      <c r="P812" s="23">
        <v>0</v>
      </c>
      <c r="Q812" s="23">
        <v>0</v>
      </c>
      <c r="R812" s="23">
        <v>21.396</v>
      </c>
      <c r="S812" s="23">
        <v>0</v>
      </c>
      <c r="T812" s="23">
        <v>2.499</v>
      </c>
      <c r="U812" s="23">
        <v>0</v>
      </c>
      <c r="V812" s="23">
        <v>0</v>
      </c>
      <c r="W812" s="23">
        <v>0</v>
      </c>
      <c r="X812" s="23">
        <v>0</v>
      </c>
      <c r="Y812" s="23">
        <v>200.28900000000002</v>
      </c>
      <c r="Z812" s="23">
        <v>10014.450000000003</v>
      </c>
    </row>
    <row r="813" spans="3:26" ht="14.25">
      <c r="C813" s="23">
        <v>36.36363636363637</v>
      </c>
      <c r="D813" s="23">
        <v>5757.207</v>
      </c>
      <c r="E813" s="23">
        <v>0</v>
      </c>
      <c r="F813" s="23">
        <v>1072.816</v>
      </c>
      <c r="G813" s="23">
        <v>211.33099999999996</v>
      </c>
      <c r="H813" s="23">
        <v>0</v>
      </c>
      <c r="I813" s="23">
        <v>840.53</v>
      </c>
      <c r="J813" s="23">
        <v>0</v>
      </c>
      <c r="K813" s="23">
        <v>0</v>
      </c>
      <c r="L813" s="23">
        <v>0</v>
      </c>
      <c r="M813" s="23">
        <v>485.34900000000005</v>
      </c>
      <c r="N813" s="23">
        <v>14.588000000000001</v>
      </c>
      <c r="O813" s="23">
        <v>0</v>
      </c>
      <c r="P813" s="23">
        <v>0</v>
      </c>
      <c r="Q813" s="23">
        <v>192.163</v>
      </c>
      <c r="R813" s="23">
        <v>555.169</v>
      </c>
      <c r="S813" s="23">
        <v>0</v>
      </c>
      <c r="T813" s="23">
        <v>93.741</v>
      </c>
      <c r="U813" s="23">
        <v>0</v>
      </c>
      <c r="V813" s="23">
        <v>0</v>
      </c>
      <c r="W813" s="23">
        <v>0</v>
      </c>
      <c r="X813" s="23">
        <v>0</v>
      </c>
      <c r="Y813" s="23">
        <v>9222.894</v>
      </c>
      <c r="Z813" s="23">
        <v>23057.234999999997</v>
      </c>
    </row>
    <row r="814" spans="25:26" ht="14.25">
      <c r="Y814" s="23">
        <v>0</v>
      </c>
      <c r="Z814" s="23">
        <v>0</v>
      </c>
    </row>
    <row r="815" spans="3:26" ht="14.25">
      <c r="C815" s="23">
        <v>33</v>
      </c>
      <c r="D815" s="23">
        <v>5181.570999999999</v>
      </c>
      <c r="E815" s="23">
        <v>0</v>
      </c>
      <c r="F815" s="23">
        <v>967.0440000000001</v>
      </c>
      <c r="G815" s="23">
        <v>193.69899999999998</v>
      </c>
      <c r="H815" s="23">
        <v>0</v>
      </c>
      <c r="I815" s="23">
        <v>741.9950000000001</v>
      </c>
      <c r="J815" s="23">
        <v>0</v>
      </c>
      <c r="K815" s="23">
        <v>0</v>
      </c>
      <c r="L815" s="23">
        <v>0</v>
      </c>
      <c r="M815" s="23">
        <v>421.283</v>
      </c>
      <c r="N815" s="23">
        <v>11.356000000000002</v>
      </c>
      <c r="O815" s="23">
        <v>0</v>
      </c>
      <c r="P815" s="23">
        <v>0</v>
      </c>
      <c r="Q815" s="23">
        <v>173.256</v>
      </c>
      <c r="R815" s="23">
        <v>516.653</v>
      </c>
      <c r="S815" s="23">
        <v>0</v>
      </c>
      <c r="T815" s="23">
        <v>93.741</v>
      </c>
      <c r="U815" s="23">
        <v>0</v>
      </c>
      <c r="V815" s="23">
        <v>0</v>
      </c>
      <c r="W815" s="23">
        <v>0</v>
      </c>
      <c r="X815" s="23">
        <v>0</v>
      </c>
      <c r="Y815" s="23">
        <v>8300.597999999998</v>
      </c>
      <c r="Z815" s="23">
        <v>22866.66115702479</v>
      </c>
    </row>
    <row r="816" spans="3:26" ht="14.25">
      <c r="C816" s="23">
        <v>8.818181818181818</v>
      </c>
      <c r="D816" s="23">
        <v>254.446</v>
      </c>
      <c r="E816" s="23">
        <v>0</v>
      </c>
      <c r="F816" s="23">
        <v>0</v>
      </c>
      <c r="G816" s="23">
        <v>0</v>
      </c>
      <c r="H816" s="23">
        <v>511.09499999999997</v>
      </c>
      <c r="I816" s="23">
        <v>0</v>
      </c>
      <c r="J816" s="23">
        <v>0</v>
      </c>
      <c r="K816" s="23">
        <v>0</v>
      </c>
      <c r="L816" s="23">
        <v>0</v>
      </c>
      <c r="M816" s="23">
        <v>42.653999999999996</v>
      </c>
      <c r="N816" s="23">
        <v>0</v>
      </c>
      <c r="O816" s="23">
        <v>2.872</v>
      </c>
      <c r="P816" s="23">
        <v>10.888</v>
      </c>
      <c r="Q816" s="23">
        <v>0</v>
      </c>
      <c r="R816" s="23">
        <v>50.112</v>
      </c>
      <c r="S816" s="23">
        <v>0</v>
      </c>
      <c r="T816" s="23">
        <v>4.7010000000000005</v>
      </c>
      <c r="U816" s="23">
        <v>0</v>
      </c>
      <c r="V816" s="23">
        <v>0</v>
      </c>
      <c r="W816" s="23">
        <v>0</v>
      </c>
      <c r="X816" s="23">
        <v>0.475</v>
      </c>
      <c r="Y816" s="23">
        <v>877.2429999999999</v>
      </c>
      <c r="Z816" s="23">
        <v>9043.742268041235</v>
      </c>
    </row>
    <row r="817" spans="3:26" ht="14.25">
      <c r="C817" s="23">
        <v>108</v>
      </c>
      <c r="D817" s="23">
        <v>27598.751940000002</v>
      </c>
      <c r="E817" s="23">
        <v>213.34274</v>
      </c>
      <c r="F817" s="23">
        <v>14076.70188</v>
      </c>
      <c r="G817" s="23">
        <v>943.0638599999999</v>
      </c>
      <c r="H817" s="23">
        <v>1409.91346</v>
      </c>
      <c r="I817" s="23">
        <v>2786.9466700000003</v>
      </c>
      <c r="J817" s="23">
        <v>858.1059300000001</v>
      </c>
      <c r="K817" s="23">
        <v>258.96047</v>
      </c>
      <c r="L817" s="23">
        <v>0</v>
      </c>
      <c r="M817" s="23">
        <v>7383.997507000001</v>
      </c>
      <c r="N817" s="23">
        <v>216.15366</v>
      </c>
      <c r="O817" s="23">
        <v>76.74566999999999</v>
      </c>
      <c r="P817" s="23">
        <v>12.32832</v>
      </c>
      <c r="Q817" s="23">
        <v>0</v>
      </c>
      <c r="R817" s="23">
        <v>3909.9008799999992</v>
      </c>
      <c r="S817" s="23">
        <v>0</v>
      </c>
      <c r="T817" s="23">
        <v>82.75407000000001</v>
      </c>
      <c r="U817" s="23">
        <v>9.8</v>
      </c>
      <c r="V817" s="23">
        <v>0</v>
      </c>
      <c r="W817" s="23">
        <v>2209.34569</v>
      </c>
      <c r="X817" s="23">
        <v>244.82398</v>
      </c>
      <c r="Y817" s="23">
        <v>62291.63672699999</v>
      </c>
      <c r="Z817" s="23">
        <v>52434.03764898989</v>
      </c>
    </row>
    <row r="818" spans="3:26" ht="14.25">
      <c r="C818" s="23">
        <v>19</v>
      </c>
      <c r="D818" s="23">
        <v>19092.054310000003</v>
      </c>
      <c r="E818" s="23">
        <v>0</v>
      </c>
      <c r="F818" s="23">
        <v>12019.0221</v>
      </c>
      <c r="G818" s="23">
        <v>838.4347899999999</v>
      </c>
      <c r="H818" s="23">
        <v>0</v>
      </c>
      <c r="I818" s="23">
        <v>0</v>
      </c>
      <c r="J818" s="23">
        <v>858.1059300000001</v>
      </c>
      <c r="K818" s="23">
        <v>258.96047</v>
      </c>
      <c r="L818" s="23">
        <v>0</v>
      </c>
      <c r="M818" s="23">
        <v>5989.819090000001</v>
      </c>
      <c r="N818" s="23">
        <v>32.8</v>
      </c>
      <c r="O818" s="23">
        <v>0</v>
      </c>
      <c r="P818" s="23">
        <v>0</v>
      </c>
      <c r="Q818" s="23">
        <v>0</v>
      </c>
      <c r="R818" s="23">
        <v>2196.5099999999998</v>
      </c>
      <c r="S818" s="23">
        <v>0</v>
      </c>
      <c r="T818" s="23">
        <v>0</v>
      </c>
      <c r="U818" s="23">
        <v>0</v>
      </c>
      <c r="V818" s="23">
        <v>0</v>
      </c>
      <c r="W818" s="23">
        <v>2203.6456900000003</v>
      </c>
      <c r="X818" s="23">
        <v>233.76038</v>
      </c>
      <c r="Y818" s="23">
        <v>43723.112759999996</v>
      </c>
      <c r="Z818" s="23">
        <v>209201.49645933014</v>
      </c>
    </row>
    <row r="819" spans="3:26" ht="14.25">
      <c r="C819" s="23">
        <v>89</v>
      </c>
      <c r="D819" s="23">
        <v>8506.69763</v>
      </c>
      <c r="E819" s="23">
        <v>213.34274</v>
      </c>
      <c r="F819" s="23">
        <v>2057.67978</v>
      </c>
      <c r="G819" s="23">
        <v>104.62907</v>
      </c>
      <c r="H819" s="23">
        <v>1409.91346</v>
      </c>
      <c r="I819" s="23">
        <v>2786.9466700000003</v>
      </c>
      <c r="J819" s="23">
        <v>0</v>
      </c>
      <c r="K819" s="23">
        <v>0</v>
      </c>
      <c r="L819" s="23">
        <v>0</v>
      </c>
      <c r="M819" s="23">
        <v>1394.178417</v>
      </c>
      <c r="N819" s="23">
        <v>183.35366</v>
      </c>
      <c r="O819" s="23">
        <v>76.74566999999999</v>
      </c>
      <c r="P819" s="23">
        <v>12.32832</v>
      </c>
      <c r="Q819" s="23">
        <v>0</v>
      </c>
      <c r="R819" s="23">
        <v>1713.3908799999997</v>
      </c>
      <c r="S819" s="23">
        <v>0</v>
      </c>
      <c r="T819" s="23">
        <v>82.75407000000001</v>
      </c>
      <c r="U819" s="23">
        <v>9.8</v>
      </c>
      <c r="V819" s="23">
        <v>0</v>
      </c>
      <c r="W819" s="23">
        <v>5.7</v>
      </c>
      <c r="X819" s="23">
        <v>11.0636</v>
      </c>
      <c r="Y819" s="23">
        <v>18568.523966999997</v>
      </c>
      <c r="Z819" s="23">
        <v>18966.82734116445</v>
      </c>
    </row>
    <row r="820" ht="14.25">
      <c r="Z820" s="23">
        <v>0</v>
      </c>
    </row>
    <row r="821" spans="3:26" ht="14.25">
      <c r="C821" s="23">
        <v>3</v>
      </c>
      <c r="D821" s="23">
        <v>544.53305</v>
      </c>
      <c r="E821" s="23">
        <v>19.730430000000002</v>
      </c>
      <c r="F821" s="23">
        <v>191.65783000000002</v>
      </c>
      <c r="G821" s="23">
        <v>28.022129999999997</v>
      </c>
      <c r="H821" s="23">
        <v>68.64661</v>
      </c>
      <c r="I821" s="23">
        <v>73.53474</v>
      </c>
      <c r="J821" s="23">
        <v>0</v>
      </c>
      <c r="K821" s="23">
        <v>0</v>
      </c>
      <c r="L821" s="23">
        <v>0</v>
      </c>
      <c r="M821" s="23">
        <v>58.690760000000004</v>
      </c>
      <c r="N821" s="23">
        <v>17.34415</v>
      </c>
      <c r="O821" s="23">
        <v>0</v>
      </c>
      <c r="P821" s="23">
        <v>0</v>
      </c>
      <c r="Q821" s="23">
        <v>0</v>
      </c>
      <c r="R821" s="23">
        <v>95.06791999999999</v>
      </c>
      <c r="S821" s="23">
        <v>0</v>
      </c>
      <c r="T821" s="23">
        <v>0</v>
      </c>
      <c r="U821" s="23">
        <v>0</v>
      </c>
      <c r="V821" s="23">
        <v>0</v>
      </c>
      <c r="W821" s="23">
        <v>0</v>
      </c>
      <c r="X821" s="23">
        <v>0</v>
      </c>
      <c r="Y821" s="23">
        <v>1097.22762</v>
      </c>
      <c r="Z821" s="23">
        <v>33249.321818181816</v>
      </c>
    </row>
    <row r="822" spans="3:26" ht="14.25">
      <c r="C822" s="23">
        <v>16</v>
      </c>
      <c r="D822" s="23">
        <v>1535.93563</v>
      </c>
      <c r="E822" s="23">
        <v>90.68571</v>
      </c>
      <c r="F822" s="23">
        <v>645.93091</v>
      </c>
      <c r="G822" s="23">
        <v>54.28087</v>
      </c>
      <c r="H822" s="23">
        <v>275.83129</v>
      </c>
      <c r="I822" s="23">
        <v>564.01228</v>
      </c>
      <c r="J822" s="23">
        <v>0</v>
      </c>
      <c r="K822" s="23">
        <v>0</v>
      </c>
      <c r="L822" s="23">
        <v>0</v>
      </c>
      <c r="M822" s="23">
        <v>364.82357</v>
      </c>
      <c r="N822" s="23">
        <v>30.852939999999997</v>
      </c>
      <c r="O822" s="23">
        <v>0</v>
      </c>
      <c r="P822" s="23">
        <v>0</v>
      </c>
      <c r="Q822" s="23">
        <v>0</v>
      </c>
      <c r="R822" s="23">
        <v>365.10257</v>
      </c>
      <c r="S822" s="23">
        <v>0</v>
      </c>
      <c r="T822" s="23">
        <v>53.168639999999996</v>
      </c>
      <c r="U822" s="23">
        <v>0</v>
      </c>
      <c r="V822" s="23">
        <v>0</v>
      </c>
      <c r="W822" s="23">
        <v>0</v>
      </c>
      <c r="X822" s="23">
        <v>1.5</v>
      </c>
      <c r="Y822" s="23">
        <v>3982.12441</v>
      </c>
      <c r="Z822" s="23">
        <v>22625.706875</v>
      </c>
    </row>
    <row r="823" spans="3:26" ht="14.25">
      <c r="C823" s="23">
        <v>0</v>
      </c>
      <c r="D823" s="23">
        <v>0</v>
      </c>
      <c r="E823" s="23">
        <v>0</v>
      </c>
      <c r="F823" s="23">
        <v>0</v>
      </c>
      <c r="G823" s="23">
        <v>0</v>
      </c>
      <c r="H823" s="23">
        <v>0</v>
      </c>
      <c r="I823" s="23">
        <v>0</v>
      </c>
      <c r="J823" s="23">
        <v>0</v>
      </c>
      <c r="K823" s="23">
        <v>0</v>
      </c>
      <c r="L823" s="23">
        <v>0</v>
      </c>
      <c r="M823" s="23">
        <v>0</v>
      </c>
      <c r="N823" s="23">
        <v>0</v>
      </c>
      <c r="O823" s="23">
        <v>0</v>
      </c>
      <c r="P823" s="23">
        <v>0</v>
      </c>
      <c r="Q823" s="23">
        <v>0</v>
      </c>
      <c r="R823" s="23">
        <v>0</v>
      </c>
      <c r="S823" s="23">
        <v>0</v>
      </c>
      <c r="T823" s="23">
        <v>0</v>
      </c>
      <c r="U823" s="23">
        <v>0</v>
      </c>
      <c r="V823" s="23">
        <v>0</v>
      </c>
      <c r="W823" s="23">
        <v>0</v>
      </c>
      <c r="X823" s="23">
        <v>0</v>
      </c>
      <c r="Y823" s="23">
        <v>0</v>
      </c>
      <c r="Z823" s="23">
        <v>0</v>
      </c>
    </row>
    <row r="824" spans="3:26" ht="14.25">
      <c r="C824" s="23">
        <v>22</v>
      </c>
      <c r="D824" s="23">
        <v>1418.3023700000003</v>
      </c>
      <c r="E824" s="23">
        <v>66.55618</v>
      </c>
      <c r="F824" s="23">
        <v>366.29118</v>
      </c>
      <c r="G824" s="23">
        <v>0</v>
      </c>
      <c r="H824" s="23">
        <v>273.34408</v>
      </c>
      <c r="I824" s="23">
        <v>872.0109500000001</v>
      </c>
      <c r="J824" s="23">
        <v>0</v>
      </c>
      <c r="K824" s="23">
        <v>0</v>
      </c>
      <c r="L824" s="23">
        <v>0</v>
      </c>
      <c r="M824" s="23">
        <v>347.0823</v>
      </c>
      <c r="N824" s="23">
        <v>38.62023000000001</v>
      </c>
      <c r="O824" s="23">
        <v>0</v>
      </c>
      <c r="P824" s="23">
        <v>0</v>
      </c>
      <c r="Q824" s="23">
        <v>0</v>
      </c>
      <c r="R824" s="23">
        <v>345.90551</v>
      </c>
      <c r="S824" s="23">
        <v>0</v>
      </c>
      <c r="T824" s="23">
        <v>11.88088</v>
      </c>
      <c r="U824" s="23">
        <v>0</v>
      </c>
      <c r="V824" s="23">
        <v>0</v>
      </c>
      <c r="W824" s="23">
        <v>0</v>
      </c>
      <c r="X824" s="23">
        <v>0.5</v>
      </c>
      <c r="Y824" s="23">
        <v>3740.493680000001</v>
      </c>
      <c r="Z824" s="23">
        <v>15456.58545454546</v>
      </c>
    </row>
    <row r="825" spans="3:26" ht="14.25">
      <c r="C825" s="23">
        <v>13</v>
      </c>
      <c r="D825" s="23">
        <v>849.4276299999999</v>
      </c>
      <c r="E825" s="23">
        <v>31.501239999999996</v>
      </c>
      <c r="F825" s="23">
        <v>96.14773</v>
      </c>
      <c r="G825" s="23">
        <v>0</v>
      </c>
      <c r="H825" s="23">
        <v>156.26367</v>
      </c>
      <c r="I825" s="23">
        <v>568.92964</v>
      </c>
      <c r="J825" s="23">
        <v>0</v>
      </c>
      <c r="K825" s="23">
        <v>0</v>
      </c>
      <c r="L825" s="23">
        <v>0</v>
      </c>
      <c r="M825" s="23">
        <v>120.71248999999999</v>
      </c>
      <c r="N825" s="23">
        <v>25.19425</v>
      </c>
      <c r="O825" s="23">
        <v>0.4</v>
      </c>
      <c r="P825" s="23">
        <v>0</v>
      </c>
      <c r="Q825" s="23">
        <v>0</v>
      </c>
      <c r="R825" s="23">
        <v>247.79164</v>
      </c>
      <c r="S825" s="23">
        <v>0</v>
      </c>
      <c r="T825" s="23">
        <v>14.02585</v>
      </c>
      <c r="U825" s="23">
        <v>9.8</v>
      </c>
      <c r="V825" s="23">
        <v>0</v>
      </c>
      <c r="W825" s="23">
        <v>0</v>
      </c>
      <c r="X825" s="23">
        <v>1.4636</v>
      </c>
      <c r="Y825" s="23">
        <v>2121.65774</v>
      </c>
      <c r="Z825" s="23">
        <v>14836.767412587413</v>
      </c>
    </row>
    <row r="826" spans="25:26" ht="14.25">
      <c r="Y826" s="23">
        <v>0</v>
      </c>
      <c r="Z826" s="23">
        <v>0</v>
      </c>
    </row>
    <row r="827" spans="3:26" ht="14.25">
      <c r="C827" s="23">
        <v>9</v>
      </c>
      <c r="D827" s="23">
        <v>596.03737</v>
      </c>
      <c r="E827" s="23">
        <v>21.69175</v>
      </c>
      <c r="F827" s="23">
        <v>62.611230000000006</v>
      </c>
      <c r="G827" s="23">
        <v>0</v>
      </c>
      <c r="H827" s="23">
        <v>112.34784</v>
      </c>
      <c r="I827" s="23">
        <v>409.80002</v>
      </c>
      <c r="J827" s="23">
        <v>0</v>
      </c>
      <c r="K827" s="23">
        <v>0</v>
      </c>
      <c r="L827" s="23">
        <v>0</v>
      </c>
      <c r="M827" s="23">
        <v>89.27949999999998</v>
      </c>
      <c r="N827" s="23">
        <v>18.46154</v>
      </c>
      <c r="O827" s="23">
        <v>0</v>
      </c>
      <c r="P827" s="23">
        <v>0</v>
      </c>
      <c r="Q827" s="23">
        <v>0</v>
      </c>
      <c r="R827" s="23">
        <v>175.92198000000002</v>
      </c>
      <c r="S827" s="23">
        <v>0</v>
      </c>
      <c r="T827" s="23">
        <v>7.32799</v>
      </c>
      <c r="U827" s="23">
        <v>0</v>
      </c>
      <c r="V827" s="23">
        <v>0</v>
      </c>
      <c r="W827" s="23">
        <v>0</v>
      </c>
      <c r="X827" s="23">
        <v>1.5</v>
      </c>
      <c r="Y827" s="23">
        <v>1494.9792200000002</v>
      </c>
      <c r="Z827" s="23">
        <v>15100.800202020202</v>
      </c>
    </row>
    <row r="828" spans="3:26" ht="14.25">
      <c r="C828" s="23">
        <v>2</v>
      </c>
      <c r="D828" s="23">
        <v>89.38625000000002</v>
      </c>
      <c r="E828" s="23">
        <v>4.869180000000001</v>
      </c>
      <c r="F828" s="23">
        <v>17.305480000000003</v>
      </c>
      <c r="G828" s="23">
        <v>0</v>
      </c>
      <c r="H828" s="23">
        <v>14.44197</v>
      </c>
      <c r="I828" s="23">
        <v>53.296870000000006</v>
      </c>
      <c r="J828" s="23">
        <v>0</v>
      </c>
      <c r="K828" s="23">
        <v>0</v>
      </c>
      <c r="L828" s="23">
        <v>0</v>
      </c>
      <c r="M828" s="23">
        <v>28.54627</v>
      </c>
      <c r="N828" s="23">
        <v>4.98655</v>
      </c>
      <c r="O828" s="23">
        <v>3.1</v>
      </c>
      <c r="P828" s="23">
        <v>0</v>
      </c>
      <c r="Q828" s="23">
        <v>0</v>
      </c>
      <c r="R828" s="23">
        <v>26.76372</v>
      </c>
      <c r="S828" s="23">
        <v>0</v>
      </c>
      <c r="T828" s="23">
        <v>3.6787</v>
      </c>
      <c r="U828" s="23">
        <v>0</v>
      </c>
      <c r="V828" s="23">
        <v>0</v>
      </c>
      <c r="W828" s="23">
        <v>0</v>
      </c>
      <c r="X828" s="23">
        <v>0</v>
      </c>
      <c r="Y828" s="23">
        <v>246.37499</v>
      </c>
      <c r="Z828" s="23">
        <v>11198.863181818182</v>
      </c>
    </row>
    <row r="829" spans="25:26" ht="14.25">
      <c r="Y829" s="23">
        <v>0</v>
      </c>
      <c r="Z829" s="23">
        <v>0</v>
      </c>
    </row>
    <row r="830" spans="3:26" ht="14.25">
      <c r="C830" s="23">
        <v>1</v>
      </c>
      <c r="D830" s="23">
        <v>58.82158</v>
      </c>
      <c r="E830" s="23">
        <v>4.1659999999999995</v>
      </c>
      <c r="F830" s="23">
        <v>16.820220000000003</v>
      </c>
      <c r="G830" s="23">
        <v>0</v>
      </c>
      <c r="H830" s="23">
        <v>10.269829999999999</v>
      </c>
      <c r="I830" s="23">
        <v>39.09439</v>
      </c>
      <c r="J830" s="23">
        <v>0</v>
      </c>
      <c r="K830" s="23">
        <v>0</v>
      </c>
      <c r="L830" s="23">
        <v>0</v>
      </c>
      <c r="M830" s="23">
        <v>11.6954</v>
      </c>
      <c r="N830" s="23">
        <v>3.58655</v>
      </c>
      <c r="O830" s="23">
        <v>0.5</v>
      </c>
      <c r="P830" s="23">
        <v>0</v>
      </c>
      <c r="Q830" s="23">
        <v>0</v>
      </c>
      <c r="R830" s="23">
        <v>14</v>
      </c>
      <c r="S830" s="23">
        <v>0</v>
      </c>
      <c r="T830" s="23">
        <v>1.1787</v>
      </c>
      <c r="U830" s="23">
        <v>0</v>
      </c>
      <c r="V830" s="23">
        <v>0</v>
      </c>
      <c r="W830" s="23">
        <v>0</v>
      </c>
      <c r="X830" s="23">
        <v>0</v>
      </c>
      <c r="Y830" s="23">
        <v>160.13267</v>
      </c>
      <c r="Z830" s="23">
        <v>14557.515454545453</v>
      </c>
    </row>
    <row r="831" spans="3:26" ht="14.25">
      <c r="C831" s="23">
        <v>2</v>
      </c>
      <c r="D831" s="23">
        <v>115.41714999999999</v>
      </c>
      <c r="E831" s="23">
        <v>0</v>
      </c>
      <c r="F831" s="23">
        <v>1.6</v>
      </c>
      <c r="G831" s="23">
        <v>0</v>
      </c>
      <c r="H831" s="23">
        <v>63.320629999999994</v>
      </c>
      <c r="I831" s="23">
        <v>38.99826</v>
      </c>
      <c r="J831" s="23">
        <v>0</v>
      </c>
      <c r="K831" s="23">
        <v>0</v>
      </c>
      <c r="L831" s="23">
        <v>0</v>
      </c>
      <c r="M831" s="23">
        <v>8.783000000000001</v>
      </c>
      <c r="N831" s="23">
        <v>0</v>
      </c>
      <c r="O831" s="23">
        <v>1.84567</v>
      </c>
      <c r="P831" s="23">
        <v>0</v>
      </c>
      <c r="Q831" s="23">
        <v>0</v>
      </c>
      <c r="R831" s="23">
        <v>14.67105</v>
      </c>
      <c r="S831" s="23">
        <v>0</v>
      </c>
      <c r="T831" s="23">
        <v>0</v>
      </c>
      <c r="U831" s="23">
        <v>0</v>
      </c>
      <c r="V831" s="23">
        <v>0</v>
      </c>
      <c r="W831" s="23">
        <v>5.7</v>
      </c>
      <c r="X831" s="23">
        <v>1.4</v>
      </c>
      <c r="Y831" s="23">
        <v>251.73576</v>
      </c>
      <c r="Z831" s="23">
        <v>11442.534545454546</v>
      </c>
    </row>
    <row r="832" spans="3:26" ht="14.25">
      <c r="C832" s="23">
        <v>24</v>
      </c>
      <c r="D832" s="23">
        <v>3547.64399</v>
      </c>
      <c r="E832" s="23">
        <v>0</v>
      </c>
      <c r="F832" s="23">
        <v>738.74665</v>
      </c>
      <c r="G832" s="23">
        <v>22.32607</v>
      </c>
      <c r="H832" s="23">
        <v>313.8505</v>
      </c>
      <c r="I832" s="23">
        <v>550.22201</v>
      </c>
      <c r="J832" s="23">
        <v>0</v>
      </c>
      <c r="K832" s="23">
        <v>0</v>
      </c>
      <c r="L832" s="23">
        <v>0</v>
      </c>
      <c r="M832" s="23">
        <v>427.944807</v>
      </c>
      <c r="N832" s="23">
        <v>60.40645</v>
      </c>
      <c r="O832" s="23">
        <v>0</v>
      </c>
      <c r="P832" s="23">
        <v>0</v>
      </c>
      <c r="Q832" s="23">
        <v>0</v>
      </c>
      <c r="R832" s="23">
        <v>560.71337</v>
      </c>
      <c r="S832" s="23">
        <v>0</v>
      </c>
      <c r="T832" s="23">
        <v>0</v>
      </c>
      <c r="U832" s="23">
        <v>0</v>
      </c>
      <c r="V832" s="23">
        <v>0</v>
      </c>
      <c r="W832" s="23">
        <v>0</v>
      </c>
      <c r="X832" s="23">
        <v>6.199999999999999</v>
      </c>
      <c r="Y832" s="23">
        <v>6228.053846999999</v>
      </c>
      <c r="Z832" s="23">
        <v>23591.113056818176</v>
      </c>
    </row>
    <row r="833" spans="25:26" ht="14.25">
      <c r="Y833" s="23">
        <v>0</v>
      </c>
      <c r="Z833" s="23">
        <v>0</v>
      </c>
    </row>
    <row r="834" spans="3:26" ht="14.25">
      <c r="C834" s="23">
        <v>24</v>
      </c>
      <c r="D834" s="23">
        <v>3547.64399</v>
      </c>
      <c r="E834" s="23">
        <v>0</v>
      </c>
      <c r="F834" s="23">
        <v>738.74665</v>
      </c>
      <c r="G834" s="23">
        <v>22.32607</v>
      </c>
      <c r="H834" s="23">
        <v>313.8505</v>
      </c>
      <c r="I834" s="23">
        <v>550.22201</v>
      </c>
      <c r="J834" s="23">
        <v>0</v>
      </c>
      <c r="K834" s="23">
        <v>0</v>
      </c>
      <c r="L834" s="23">
        <v>0</v>
      </c>
      <c r="M834" s="23">
        <v>427.95025</v>
      </c>
      <c r="N834" s="23">
        <v>60.40645</v>
      </c>
      <c r="O834" s="23">
        <v>0</v>
      </c>
      <c r="P834" s="23">
        <v>0</v>
      </c>
      <c r="Q834" s="23">
        <v>0</v>
      </c>
      <c r="R834" s="23">
        <v>560.71337</v>
      </c>
      <c r="S834" s="23">
        <v>0</v>
      </c>
      <c r="T834" s="23">
        <v>0</v>
      </c>
      <c r="U834" s="23">
        <v>0</v>
      </c>
      <c r="V834" s="23">
        <v>0</v>
      </c>
      <c r="W834" s="23">
        <v>0</v>
      </c>
      <c r="X834" s="23">
        <v>6.199999999999999</v>
      </c>
      <c r="Y834" s="23">
        <v>6228.059289999999</v>
      </c>
      <c r="Z834" s="23">
        <v>23591.133674242425</v>
      </c>
    </row>
    <row r="835" spans="3:26" ht="14.25">
      <c r="C835" s="23">
        <v>7</v>
      </c>
      <c r="D835" s="23">
        <v>406.05156</v>
      </c>
      <c r="E835" s="23">
        <v>0</v>
      </c>
      <c r="F835" s="23">
        <v>0</v>
      </c>
      <c r="G835" s="23">
        <v>0</v>
      </c>
      <c r="H835" s="23">
        <v>244.21471</v>
      </c>
      <c r="I835" s="23">
        <v>65.94192</v>
      </c>
      <c r="J835" s="23">
        <v>0</v>
      </c>
      <c r="K835" s="23">
        <v>0</v>
      </c>
      <c r="L835" s="23">
        <v>0</v>
      </c>
      <c r="M835" s="23">
        <v>37.59522</v>
      </c>
      <c r="N835" s="23">
        <v>5.94909</v>
      </c>
      <c r="O835" s="23">
        <v>71.39999999999999</v>
      </c>
      <c r="P835" s="23">
        <v>12.32832</v>
      </c>
      <c r="Q835" s="23">
        <v>0</v>
      </c>
      <c r="R835" s="23">
        <v>57.3751</v>
      </c>
      <c r="S835" s="23">
        <v>0</v>
      </c>
      <c r="T835" s="23">
        <v>0</v>
      </c>
      <c r="U835" s="23">
        <v>0</v>
      </c>
      <c r="V835" s="23">
        <v>0</v>
      </c>
      <c r="W835" s="23">
        <v>0</v>
      </c>
      <c r="X835" s="23">
        <v>0</v>
      </c>
      <c r="Y835" s="23">
        <v>900.8559199999999</v>
      </c>
      <c r="Z835" s="23">
        <v>11699.427532467529</v>
      </c>
    </row>
    <row r="836" spans="3:26" ht="14.25">
      <c r="C836" s="23">
        <v>182</v>
      </c>
      <c r="D836" s="23">
        <v>50013.58</v>
      </c>
      <c r="E836" s="23">
        <v>352.086</v>
      </c>
      <c r="F836" s="23">
        <v>25577.049</v>
      </c>
      <c r="G836" s="23">
        <v>0</v>
      </c>
      <c r="H836" s="23">
        <v>2672.8</v>
      </c>
      <c r="I836" s="23">
        <v>2674.592</v>
      </c>
      <c r="J836" s="23">
        <v>2239.5</v>
      </c>
      <c r="K836" s="23">
        <v>209.299</v>
      </c>
      <c r="L836" s="23">
        <v>0</v>
      </c>
      <c r="M836" s="23">
        <v>13639.072</v>
      </c>
      <c r="N836" s="23">
        <v>331.81399999999996</v>
      </c>
      <c r="O836" s="23">
        <v>160.66</v>
      </c>
      <c r="P836" s="23">
        <v>27.2</v>
      </c>
      <c r="Q836" s="23">
        <v>0</v>
      </c>
      <c r="R836" s="23">
        <v>6349.429</v>
      </c>
      <c r="S836" s="23">
        <v>0</v>
      </c>
      <c r="T836" s="23">
        <v>1724.3</v>
      </c>
      <c r="U836" s="23">
        <v>3162.4480000000003</v>
      </c>
      <c r="V836" s="23">
        <v>0</v>
      </c>
      <c r="W836" s="23">
        <v>1006.8</v>
      </c>
      <c r="X836" s="23">
        <v>661.491</v>
      </c>
      <c r="Y836" s="23">
        <v>110802.12</v>
      </c>
      <c r="Z836" s="23">
        <v>55345.71428571428</v>
      </c>
    </row>
    <row r="837" spans="3:26" ht="14.25">
      <c r="C837" s="23">
        <v>35</v>
      </c>
      <c r="D837" s="23">
        <v>37279.36</v>
      </c>
      <c r="E837" s="23">
        <v>0</v>
      </c>
      <c r="F837" s="23">
        <v>22348.67</v>
      </c>
      <c r="G837" s="23">
        <v>0</v>
      </c>
      <c r="H837" s="23">
        <v>0</v>
      </c>
      <c r="I837" s="23">
        <v>0</v>
      </c>
      <c r="J837" s="23">
        <v>2239.5</v>
      </c>
      <c r="K837" s="23">
        <v>209.299</v>
      </c>
      <c r="L837" s="23">
        <v>0</v>
      </c>
      <c r="M837" s="23">
        <v>11386.89</v>
      </c>
      <c r="N837" s="23">
        <v>79</v>
      </c>
      <c r="O837" s="23">
        <v>0</v>
      </c>
      <c r="P837" s="23">
        <v>0</v>
      </c>
      <c r="Q837" s="23">
        <v>0</v>
      </c>
      <c r="R837" s="23">
        <v>4014.7</v>
      </c>
      <c r="S837" s="23">
        <v>0</v>
      </c>
      <c r="T837" s="23">
        <v>1573.3</v>
      </c>
      <c r="U837" s="23">
        <v>3162.4480000000003</v>
      </c>
      <c r="V837" s="23">
        <v>0</v>
      </c>
      <c r="W837" s="23">
        <v>1004.4</v>
      </c>
      <c r="X837" s="23">
        <v>622.51</v>
      </c>
      <c r="Y837" s="23">
        <v>83920.07699999999</v>
      </c>
      <c r="Z837" s="23">
        <v>217974.22597402593</v>
      </c>
    </row>
    <row r="838" spans="3:26" ht="14.25">
      <c r="C838" s="23">
        <v>147</v>
      </c>
      <c r="D838" s="23">
        <v>12734.220000000001</v>
      </c>
      <c r="E838" s="23">
        <v>352.086</v>
      </c>
      <c r="F838" s="23">
        <v>3228.379</v>
      </c>
      <c r="G838" s="23">
        <v>0</v>
      </c>
      <c r="H838" s="23">
        <v>2672.8</v>
      </c>
      <c r="I838" s="23">
        <v>2674.592</v>
      </c>
      <c r="J838" s="23">
        <v>0</v>
      </c>
      <c r="K838" s="23">
        <v>0</v>
      </c>
      <c r="L838" s="23">
        <v>0</v>
      </c>
      <c r="M838" s="23">
        <v>2252.1820000000002</v>
      </c>
      <c r="N838" s="23">
        <v>252.81399999999996</v>
      </c>
      <c r="O838" s="23">
        <v>160.66</v>
      </c>
      <c r="P838" s="23">
        <v>27.2</v>
      </c>
      <c r="Q838" s="23">
        <v>0</v>
      </c>
      <c r="R838" s="23">
        <v>2334.7290000000003</v>
      </c>
      <c r="S838" s="23">
        <v>0</v>
      </c>
      <c r="T838" s="23">
        <v>150.99999999999997</v>
      </c>
      <c r="U838" s="23">
        <v>0</v>
      </c>
      <c r="V838" s="23">
        <v>0</v>
      </c>
      <c r="W838" s="23">
        <v>2.4</v>
      </c>
      <c r="X838" s="23">
        <v>38.981</v>
      </c>
      <c r="Y838" s="23">
        <v>26882.042999999998</v>
      </c>
      <c r="Z838" s="23">
        <v>16624.640074211504</v>
      </c>
    </row>
    <row r="839" ht="14.25">
      <c r="Z839" s="23">
        <v>0</v>
      </c>
    </row>
    <row r="840" spans="3:26" ht="14.25">
      <c r="C840" s="23">
        <v>2</v>
      </c>
      <c r="D840" s="23">
        <v>344.86</v>
      </c>
      <c r="E840" s="23">
        <v>13.98</v>
      </c>
      <c r="F840" s="23">
        <v>156.65</v>
      </c>
      <c r="G840" s="23">
        <v>0</v>
      </c>
      <c r="H840" s="23">
        <v>0</v>
      </c>
      <c r="I840" s="23">
        <v>145.3</v>
      </c>
      <c r="J840" s="23">
        <v>0</v>
      </c>
      <c r="K840" s="23">
        <v>0</v>
      </c>
      <c r="L840" s="23">
        <v>0</v>
      </c>
      <c r="M840" s="23">
        <v>95.205</v>
      </c>
      <c r="N840" s="23">
        <v>0</v>
      </c>
      <c r="O840" s="23">
        <v>0</v>
      </c>
      <c r="P840" s="23">
        <v>0</v>
      </c>
      <c r="Q840" s="23">
        <v>0</v>
      </c>
      <c r="R840" s="23">
        <v>70.1</v>
      </c>
      <c r="S840" s="23">
        <v>0</v>
      </c>
      <c r="T840" s="23">
        <v>0</v>
      </c>
      <c r="U840" s="23">
        <v>0</v>
      </c>
      <c r="V840" s="23">
        <v>0</v>
      </c>
      <c r="W840" s="23">
        <v>0</v>
      </c>
      <c r="X840" s="23">
        <v>0</v>
      </c>
      <c r="Y840" s="23">
        <v>826.095</v>
      </c>
      <c r="Z840" s="23">
        <v>37549.772727272735</v>
      </c>
    </row>
    <row r="841" spans="3:26" ht="14.25">
      <c r="C841" s="23">
        <v>20</v>
      </c>
      <c r="D841" s="23">
        <v>1938.88</v>
      </c>
      <c r="E841" s="23">
        <v>118.466</v>
      </c>
      <c r="F841" s="23">
        <v>856.6</v>
      </c>
      <c r="G841" s="23">
        <v>0</v>
      </c>
      <c r="H841" s="23">
        <v>0</v>
      </c>
      <c r="I841" s="23">
        <v>784.97</v>
      </c>
      <c r="J841" s="23">
        <v>0</v>
      </c>
      <c r="K841" s="23">
        <v>0</v>
      </c>
      <c r="L841" s="23">
        <v>0</v>
      </c>
      <c r="M841" s="23">
        <v>533.207</v>
      </c>
      <c r="N841" s="23">
        <v>55.826</v>
      </c>
      <c r="O841" s="23">
        <v>0</v>
      </c>
      <c r="P841" s="23">
        <v>0</v>
      </c>
      <c r="Q841" s="23">
        <v>0</v>
      </c>
      <c r="R841" s="23">
        <v>396.09999999999997</v>
      </c>
      <c r="S841" s="23">
        <v>0</v>
      </c>
      <c r="T841" s="23">
        <v>0</v>
      </c>
      <c r="U841" s="23">
        <v>0</v>
      </c>
      <c r="V841" s="23">
        <v>0</v>
      </c>
      <c r="W841" s="23">
        <v>0</v>
      </c>
      <c r="X841" s="23">
        <v>24.291</v>
      </c>
      <c r="Y841" s="23">
        <v>4708.340000000001</v>
      </c>
      <c r="Z841" s="23">
        <v>21401.54545454546</v>
      </c>
    </row>
    <row r="842" spans="3:26" ht="14.25">
      <c r="C842" s="23">
        <v>0</v>
      </c>
      <c r="D842" s="23">
        <v>0</v>
      </c>
      <c r="E842" s="23">
        <v>0</v>
      </c>
      <c r="F842" s="23">
        <v>0</v>
      </c>
      <c r="G842" s="23">
        <v>0</v>
      </c>
      <c r="H842" s="23">
        <v>0</v>
      </c>
      <c r="I842" s="23">
        <v>0</v>
      </c>
      <c r="J842" s="23">
        <v>0</v>
      </c>
      <c r="K842" s="23">
        <v>0</v>
      </c>
      <c r="L842" s="23">
        <v>0</v>
      </c>
      <c r="M842" s="23">
        <v>0</v>
      </c>
      <c r="N842" s="23">
        <v>0</v>
      </c>
      <c r="O842" s="23">
        <v>0</v>
      </c>
      <c r="P842" s="23">
        <v>0</v>
      </c>
      <c r="Q842" s="23">
        <v>0</v>
      </c>
      <c r="R842" s="23">
        <v>0</v>
      </c>
      <c r="S842" s="23">
        <v>0</v>
      </c>
      <c r="T842" s="23">
        <v>0</v>
      </c>
      <c r="U842" s="23">
        <v>0</v>
      </c>
      <c r="V842" s="23">
        <v>0</v>
      </c>
      <c r="W842" s="23">
        <v>0</v>
      </c>
      <c r="X842" s="23">
        <v>0</v>
      </c>
      <c r="Y842" s="23">
        <v>0</v>
      </c>
      <c r="Z842" s="23">
        <v>0</v>
      </c>
    </row>
    <row r="843" spans="3:26" ht="14.25">
      <c r="C843" s="23">
        <v>30</v>
      </c>
      <c r="D843" s="23">
        <v>1932.9</v>
      </c>
      <c r="E843" s="23">
        <v>113.9</v>
      </c>
      <c r="F843" s="23">
        <v>671.6</v>
      </c>
      <c r="G843" s="23">
        <v>0</v>
      </c>
      <c r="H843" s="23">
        <v>0</v>
      </c>
      <c r="I843" s="23">
        <v>792.4</v>
      </c>
      <c r="J843" s="23">
        <v>0</v>
      </c>
      <c r="K843" s="23">
        <v>0</v>
      </c>
      <c r="L843" s="23">
        <v>0</v>
      </c>
      <c r="M843" s="23">
        <v>410.7</v>
      </c>
      <c r="N843" s="23">
        <v>76.6</v>
      </c>
      <c r="O843" s="23">
        <v>0</v>
      </c>
      <c r="P843" s="23">
        <v>0</v>
      </c>
      <c r="Q843" s="23">
        <v>0</v>
      </c>
      <c r="R843" s="23">
        <v>360.81</v>
      </c>
      <c r="S843" s="23">
        <v>0</v>
      </c>
      <c r="T843" s="23">
        <v>42.3</v>
      </c>
      <c r="U843" s="23">
        <v>0</v>
      </c>
      <c r="V843" s="23">
        <v>0</v>
      </c>
      <c r="W843" s="23">
        <v>0</v>
      </c>
      <c r="X843" s="23">
        <v>5.39</v>
      </c>
      <c r="Y843" s="23">
        <v>4406.6</v>
      </c>
      <c r="Z843" s="23">
        <v>13353.333333333336</v>
      </c>
    </row>
    <row r="844" spans="3:26" ht="14.25">
      <c r="C844" s="23">
        <v>38</v>
      </c>
      <c r="D844" s="23">
        <v>2141.8</v>
      </c>
      <c r="E844" s="23">
        <v>96.1</v>
      </c>
      <c r="F844" s="23">
        <v>378.25</v>
      </c>
      <c r="G844" s="23">
        <v>0</v>
      </c>
      <c r="H844" s="23">
        <v>0</v>
      </c>
      <c r="I844" s="23">
        <v>864.022</v>
      </c>
      <c r="J844" s="23">
        <v>0</v>
      </c>
      <c r="K844" s="23">
        <v>0</v>
      </c>
      <c r="L844" s="23">
        <v>0</v>
      </c>
      <c r="M844" s="23">
        <v>394.6</v>
      </c>
      <c r="N844" s="23">
        <v>51.128</v>
      </c>
      <c r="O844" s="23">
        <v>0.5</v>
      </c>
      <c r="P844" s="23">
        <v>0</v>
      </c>
      <c r="Q844" s="23">
        <v>0</v>
      </c>
      <c r="R844" s="23">
        <v>353.219</v>
      </c>
      <c r="S844" s="23">
        <v>0</v>
      </c>
      <c r="T844" s="23">
        <v>41.4</v>
      </c>
      <c r="U844" s="23">
        <v>0</v>
      </c>
      <c r="V844" s="23">
        <v>0</v>
      </c>
      <c r="W844" s="23">
        <v>0</v>
      </c>
      <c r="X844" s="23">
        <v>0</v>
      </c>
      <c r="Y844" s="23">
        <v>4321.018999999999</v>
      </c>
      <c r="Z844" s="23">
        <v>10337.366028708133</v>
      </c>
    </row>
    <row r="845" spans="25:26" ht="14.25">
      <c r="Y845" s="23">
        <v>0</v>
      </c>
      <c r="Z845" s="23">
        <v>0</v>
      </c>
    </row>
    <row r="846" spans="3:26" ht="14.25">
      <c r="C846" s="23">
        <v>21</v>
      </c>
      <c r="D846" s="23">
        <v>1143.58</v>
      </c>
      <c r="E846" s="23">
        <v>39.3</v>
      </c>
      <c r="F846" s="23">
        <v>69.9</v>
      </c>
      <c r="G846" s="23">
        <v>0</v>
      </c>
      <c r="H846" s="23">
        <v>0</v>
      </c>
      <c r="I846" s="23">
        <v>460</v>
      </c>
      <c r="J846" s="23">
        <v>0</v>
      </c>
      <c r="K846" s="23">
        <v>0</v>
      </c>
      <c r="L846" s="23">
        <v>0</v>
      </c>
      <c r="M846" s="23">
        <v>188.9</v>
      </c>
      <c r="N846" s="23">
        <v>25.1</v>
      </c>
      <c r="O846" s="23">
        <v>0.5</v>
      </c>
      <c r="P846" s="23">
        <v>0</v>
      </c>
      <c r="Q846" s="23">
        <v>0</v>
      </c>
      <c r="R846" s="23">
        <v>152.6</v>
      </c>
      <c r="S846" s="23">
        <v>0</v>
      </c>
      <c r="T846" s="23">
        <v>15.1</v>
      </c>
      <c r="U846" s="23">
        <v>0</v>
      </c>
      <c r="V846" s="23">
        <v>0</v>
      </c>
      <c r="W846" s="23">
        <v>0</v>
      </c>
      <c r="X846" s="23">
        <v>0</v>
      </c>
      <c r="Y846" s="23">
        <v>2094.98</v>
      </c>
      <c r="Z846" s="23">
        <v>9069.17748917749</v>
      </c>
    </row>
    <row r="847" spans="3:26" ht="14.25">
      <c r="C847" s="23">
        <v>4</v>
      </c>
      <c r="D847" s="23">
        <v>207.9</v>
      </c>
      <c r="E847" s="23">
        <v>9.64</v>
      </c>
      <c r="F847" s="23">
        <v>15.079</v>
      </c>
      <c r="G847" s="23">
        <v>0</v>
      </c>
      <c r="H847" s="23">
        <v>0</v>
      </c>
      <c r="I847" s="23">
        <v>87.9</v>
      </c>
      <c r="J847" s="23">
        <v>0</v>
      </c>
      <c r="K847" s="23">
        <v>0</v>
      </c>
      <c r="L847" s="23">
        <v>0</v>
      </c>
      <c r="M847" s="23">
        <v>33.37</v>
      </c>
      <c r="N847" s="23">
        <v>2.86</v>
      </c>
      <c r="O847" s="23">
        <v>11.56</v>
      </c>
      <c r="P847" s="23">
        <v>0</v>
      </c>
      <c r="Q847" s="23">
        <v>0</v>
      </c>
      <c r="R847" s="23">
        <v>36.2</v>
      </c>
      <c r="S847" s="23">
        <v>0</v>
      </c>
      <c r="T847" s="23">
        <v>-1</v>
      </c>
      <c r="U847" s="23">
        <v>0</v>
      </c>
      <c r="V847" s="23">
        <v>0</v>
      </c>
      <c r="W847" s="23">
        <v>0</v>
      </c>
      <c r="X847" s="23">
        <v>0.4</v>
      </c>
      <c r="Y847" s="23">
        <v>403.909</v>
      </c>
      <c r="Z847" s="23">
        <v>9179.75</v>
      </c>
    </row>
    <row r="848" spans="25:26" ht="14.25">
      <c r="Y848" s="23">
        <v>0</v>
      </c>
      <c r="Z848" s="23">
        <v>0</v>
      </c>
    </row>
    <row r="849" spans="3:26" ht="14.25">
      <c r="C849" s="23">
        <v>3</v>
      </c>
      <c r="D849" s="23">
        <v>123</v>
      </c>
      <c r="E849" s="23">
        <v>5.46</v>
      </c>
      <c r="F849" s="23">
        <v>2.547</v>
      </c>
      <c r="G849" s="23">
        <v>0</v>
      </c>
      <c r="H849" s="23">
        <v>0</v>
      </c>
      <c r="I849" s="23">
        <v>65.176</v>
      </c>
      <c r="J849" s="23">
        <v>0</v>
      </c>
      <c r="K849" s="23">
        <v>0</v>
      </c>
      <c r="L849" s="23">
        <v>0</v>
      </c>
      <c r="M849" s="23">
        <v>14.1</v>
      </c>
      <c r="N849" s="23">
        <v>0.7</v>
      </c>
      <c r="O849" s="23">
        <v>6.7</v>
      </c>
      <c r="P849" s="23">
        <v>0</v>
      </c>
      <c r="Q849" s="23">
        <v>0</v>
      </c>
      <c r="R849" s="23">
        <v>18.5</v>
      </c>
      <c r="S849" s="23">
        <v>0</v>
      </c>
      <c r="T849" s="23">
        <v>0</v>
      </c>
      <c r="U849" s="23">
        <v>0</v>
      </c>
      <c r="V849" s="23">
        <v>0</v>
      </c>
      <c r="W849" s="23">
        <v>0</v>
      </c>
      <c r="X849" s="23">
        <v>0.4</v>
      </c>
      <c r="Y849" s="23">
        <v>236.58299999999997</v>
      </c>
      <c r="Z849" s="23">
        <v>7169.181818181817</v>
      </c>
    </row>
    <row r="850" spans="3:26" ht="14.25">
      <c r="C850" s="23">
        <v>4</v>
      </c>
      <c r="D850" s="23">
        <v>173.1</v>
      </c>
      <c r="E850" s="23">
        <v>0</v>
      </c>
      <c r="F850" s="23">
        <v>26.599999999999998</v>
      </c>
      <c r="G850" s="23">
        <v>0</v>
      </c>
      <c r="H850" s="23">
        <v>112.5</v>
      </c>
      <c r="I850" s="23">
        <v>0</v>
      </c>
      <c r="J850" s="23">
        <v>0</v>
      </c>
      <c r="K850" s="23">
        <v>0</v>
      </c>
      <c r="L850" s="23">
        <v>0</v>
      </c>
      <c r="M850" s="23">
        <v>10.9</v>
      </c>
      <c r="N850" s="23">
        <v>4.2</v>
      </c>
      <c r="O850" s="23">
        <v>5.8999999999999995</v>
      </c>
      <c r="P850" s="23">
        <v>0</v>
      </c>
      <c r="Q850" s="23">
        <v>0</v>
      </c>
      <c r="R850" s="23">
        <v>19.2</v>
      </c>
      <c r="S850" s="23">
        <v>0</v>
      </c>
      <c r="T850" s="23">
        <v>2.3</v>
      </c>
      <c r="U850" s="23">
        <v>0</v>
      </c>
      <c r="V850" s="23">
        <v>0</v>
      </c>
      <c r="W850" s="23">
        <v>0</v>
      </c>
      <c r="X850" s="23">
        <v>0</v>
      </c>
      <c r="Y850" s="23">
        <v>354.69999999999993</v>
      </c>
      <c r="Z850" s="23">
        <v>8061.363636363636</v>
      </c>
    </row>
    <row r="851" spans="3:26" ht="14.25">
      <c r="C851" s="23">
        <v>37</v>
      </c>
      <c r="D851" s="23">
        <v>5570.28</v>
      </c>
      <c r="E851" s="23">
        <v>0</v>
      </c>
      <c r="F851" s="23">
        <v>1123.6</v>
      </c>
      <c r="G851" s="23">
        <v>0</v>
      </c>
      <c r="H851" s="23">
        <v>2157.8</v>
      </c>
      <c r="I851" s="23">
        <v>0</v>
      </c>
      <c r="J851" s="23">
        <v>0</v>
      </c>
      <c r="K851" s="23">
        <v>0</v>
      </c>
      <c r="L851" s="23">
        <v>0</v>
      </c>
      <c r="M851" s="23">
        <v>691.3</v>
      </c>
      <c r="N851" s="23">
        <v>50.1</v>
      </c>
      <c r="O851" s="23">
        <v>0</v>
      </c>
      <c r="P851" s="23">
        <v>0</v>
      </c>
      <c r="Q851" s="23">
        <v>0</v>
      </c>
      <c r="R851" s="23">
        <v>1009.3</v>
      </c>
      <c r="S851" s="23">
        <v>0</v>
      </c>
      <c r="T851" s="23">
        <v>60.9</v>
      </c>
      <c r="U851" s="23">
        <v>0</v>
      </c>
      <c r="V851" s="23">
        <v>0</v>
      </c>
      <c r="W851" s="23">
        <v>2.4</v>
      </c>
      <c r="X851" s="23">
        <v>8.9</v>
      </c>
      <c r="Y851" s="23">
        <v>10674.579999999998</v>
      </c>
      <c r="Z851" s="23">
        <v>26227.469287469285</v>
      </c>
    </row>
    <row r="852" spans="25:26" ht="14.25">
      <c r="Y852" s="23">
        <v>0</v>
      </c>
      <c r="Z852" s="23">
        <v>0</v>
      </c>
    </row>
    <row r="853" spans="3:26" ht="14.25">
      <c r="C853" s="23">
        <v>37</v>
      </c>
      <c r="D853" s="23">
        <v>5570.28</v>
      </c>
      <c r="E853" s="23">
        <v>0</v>
      </c>
      <c r="F853" s="23">
        <v>1123.6</v>
      </c>
      <c r="G853" s="23">
        <v>0</v>
      </c>
      <c r="H853" s="23">
        <v>2157.8</v>
      </c>
      <c r="I853" s="23">
        <v>0</v>
      </c>
      <c r="J853" s="23">
        <v>0</v>
      </c>
      <c r="K853" s="23">
        <v>0</v>
      </c>
      <c r="L853" s="23">
        <v>0</v>
      </c>
      <c r="M853" s="23">
        <v>691.3</v>
      </c>
      <c r="N853" s="23">
        <v>50.1</v>
      </c>
      <c r="O853" s="23">
        <v>0</v>
      </c>
      <c r="P853" s="23">
        <v>0</v>
      </c>
      <c r="Q853" s="23">
        <v>0</v>
      </c>
      <c r="R853" s="23">
        <v>1009.3</v>
      </c>
      <c r="S853" s="23">
        <v>0</v>
      </c>
      <c r="T853" s="23">
        <v>60.9</v>
      </c>
      <c r="U853" s="23">
        <v>0</v>
      </c>
      <c r="V853" s="23">
        <v>0</v>
      </c>
      <c r="W853" s="23">
        <v>2.4</v>
      </c>
      <c r="X853" s="23">
        <v>8.9</v>
      </c>
      <c r="Y853" s="23">
        <v>10674.579999999998</v>
      </c>
      <c r="Z853" s="23">
        <v>26227.469287469285</v>
      </c>
    </row>
    <row r="854" spans="3:26" ht="14.25">
      <c r="C854" s="23">
        <v>12</v>
      </c>
      <c r="D854" s="23">
        <v>424.5</v>
      </c>
      <c r="E854" s="23">
        <v>0</v>
      </c>
      <c r="F854" s="23">
        <v>0</v>
      </c>
      <c r="G854" s="23">
        <v>0</v>
      </c>
      <c r="H854" s="23">
        <v>402.5</v>
      </c>
      <c r="I854" s="23">
        <v>0</v>
      </c>
      <c r="J854" s="23">
        <v>0</v>
      </c>
      <c r="K854" s="23">
        <v>0</v>
      </c>
      <c r="L854" s="23">
        <v>0</v>
      </c>
      <c r="M854" s="23">
        <v>82.9</v>
      </c>
      <c r="N854" s="23">
        <v>12.100000000000001</v>
      </c>
      <c r="O854" s="23">
        <v>142.7</v>
      </c>
      <c r="P854" s="23">
        <v>27.2</v>
      </c>
      <c r="Q854" s="23">
        <v>0</v>
      </c>
      <c r="R854" s="23">
        <v>89.8</v>
      </c>
      <c r="S854" s="23">
        <v>0</v>
      </c>
      <c r="T854" s="23">
        <v>5.1</v>
      </c>
      <c r="U854" s="23">
        <v>0</v>
      </c>
      <c r="V854" s="23">
        <v>0</v>
      </c>
      <c r="W854" s="23">
        <v>0</v>
      </c>
      <c r="X854" s="23">
        <v>0</v>
      </c>
      <c r="Y854" s="23">
        <v>1186.8</v>
      </c>
      <c r="Z854" s="23">
        <v>8990.90909090909</v>
      </c>
    </row>
  </sheetData>
  <sheetProtection/>
  <autoFilter ref="AC9:AF892"/>
  <mergeCells count="24">
    <mergeCell ref="AD164:AH164"/>
    <mergeCell ref="AD199:AH199"/>
    <mergeCell ref="AD234:AH234"/>
    <mergeCell ref="AD303:AH303"/>
    <mergeCell ref="AD508:AH508"/>
    <mergeCell ref="AD543:AH543"/>
    <mergeCell ref="AD3:AH3"/>
    <mergeCell ref="AD2:AH2"/>
    <mergeCell ref="AH5:AH7"/>
    <mergeCell ref="AF5:AF7"/>
    <mergeCell ref="AG5:AG7"/>
    <mergeCell ref="A5:A7"/>
    <mergeCell ref="B5:B7"/>
    <mergeCell ref="C5:C7"/>
    <mergeCell ref="D5:X5"/>
    <mergeCell ref="Y5:Y7"/>
    <mergeCell ref="AD78:AH78"/>
    <mergeCell ref="Z5:Z7"/>
    <mergeCell ref="AD5:AD7"/>
    <mergeCell ref="AE5:AE7"/>
    <mergeCell ref="D6:D7"/>
    <mergeCell ref="E6:G6"/>
    <mergeCell ref="H6:H7"/>
    <mergeCell ref="I6:X6"/>
  </mergeCells>
  <conditionalFormatting sqref="AC10:AC645">
    <cfRule type="cellIs" priority="1" dxfId="54" operator="lessThan">
      <formula>0</formula>
    </cfRule>
    <cfRule type="cellIs" priority="2" dxfId="54" operator="greaterThan">
      <formula>0</formula>
    </cfRule>
    <cfRule type="colorScale" priority="5" dxfId="55">
      <colorScale>
        <cfvo type="formula" val="&quot;&lt;0&quot;"/>
        <cfvo type="formula" val="&quot;&gt;0&quot;"/>
        <color rgb="FFFF7128"/>
        <color rgb="FFFFEF9C"/>
      </colorScale>
    </cfRule>
  </conditionalFormatting>
  <conditionalFormatting sqref="AC10:AC645">
    <cfRule type="expression" priority="3" dxfId="51">
      <formula>AC10&gt;0</formula>
    </cfRule>
    <cfRule type="cellIs" priority="4" dxfId="54" operator="between">
      <formula>"&gt;0"</formula>
      <formula>"&lt;0"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55"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880"/>
  <sheetViews>
    <sheetView zoomScale="70" zoomScaleNormal="70" zoomScalePageLayoutView="0" workbookViewId="0" topLeftCell="A1">
      <pane ySplit="6" topLeftCell="A837" activePane="bottomLeft" state="frozen"/>
      <selection pane="topLeft" activeCell="AD1" sqref="AD1"/>
      <selection pane="bottomLeft" activeCell="A622" sqref="A622:E622"/>
    </sheetView>
  </sheetViews>
  <sheetFormatPr defaultColWidth="9.00390625" defaultRowHeight="14.25"/>
  <cols>
    <col min="1" max="1" width="29.75390625" style="221" customWidth="1"/>
    <col min="2" max="2" width="36.75390625" style="23" customWidth="1"/>
    <col min="3" max="3" width="18.125" style="23" customWidth="1"/>
    <col min="4" max="4" width="16.25390625" style="23" customWidth="1"/>
    <col min="5" max="5" width="24.75390625" style="23" customWidth="1"/>
    <col min="6" max="16384" width="9.00390625" style="23" customWidth="1"/>
  </cols>
  <sheetData>
    <row r="1" ht="33" customHeight="1">
      <c r="C1" s="91"/>
    </row>
    <row r="2" spans="1:7" ht="84" customHeight="1">
      <c r="A2" s="441" t="s">
        <v>216</v>
      </c>
      <c r="B2" s="441"/>
      <c r="C2" s="441"/>
      <c r="D2" s="441"/>
      <c r="E2" s="441"/>
      <c r="F2" s="317"/>
      <c r="G2" s="317"/>
    </row>
    <row r="3" ht="27" customHeight="1" thickBot="1"/>
    <row r="4" spans="1:13" ht="15" customHeight="1">
      <c r="A4" s="419" t="s">
        <v>75</v>
      </c>
      <c r="B4" s="419" t="s">
        <v>0</v>
      </c>
      <c r="C4" s="442" t="s">
        <v>203</v>
      </c>
      <c r="D4" s="428" t="s">
        <v>202</v>
      </c>
      <c r="E4" s="428" t="s">
        <v>204</v>
      </c>
      <c r="I4" s="446"/>
      <c r="J4" s="446"/>
      <c r="K4" s="446"/>
      <c r="L4" s="446"/>
      <c r="M4" s="446"/>
    </row>
    <row r="5" spans="1:5" ht="15" customHeight="1">
      <c r="A5" s="420"/>
      <c r="B5" s="420"/>
      <c r="C5" s="443"/>
      <c r="D5" s="429"/>
      <c r="E5" s="429"/>
    </row>
    <row r="6" spans="1:5" ht="117.75" customHeight="1" thickBot="1">
      <c r="A6" s="421"/>
      <c r="B6" s="421"/>
      <c r="C6" s="444"/>
      <c r="D6" s="430"/>
      <c r="E6" s="430"/>
    </row>
    <row r="7" spans="1:5" ht="29.25" customHeight="1" thickBot="1">
      <c r="A7" s="3">
        <v>1</v>
      </c>
      <c r="B7" s="4">
        <v>2</v>
      </c>
      <c r="C7" s="4">
        <v>3</v>
      </c>
      <c r="D7" s="4">
        <v>4</v>
      </c>
      <c r="E7" s="297">
        <v>5</v>
      </c>
    </row>
    <row r="8" spans="1:5" ht="39" customHeight="1" thickBot="1">
      <c r="A8" s="237" t="s">
        <v>76</v>
      </c>
      <c r="B8" s="237" t="s">
        <v>7</v>
      </c>
      <c r="C8" s="112">
        <v>47</v>
      </c>
      <c r="D8" s="238">
        <v>20339.361702127662</v>
      </c>
      <c r="E8" s="238">
        <v>100.20839402155646</v>
      </c>
    </row>
    <row r="9" spans="1:5" ht="15.75" customHeight="1">
      <c r="A9" s="280"/>
      <c r="B9" s="245" t="s">
        <v>14</v>
      </c>
      <c r="C9" s="118"/>
      <c r="D9" s="249"/>
      <c r="E9" s="275"/>
    </row>
    <row r="10" spans="1:5" ht="29.25" customHeight="1">
      <c r="A10" s="281"/>
      <c r="B10" s="99" t="s">
        <v>3</v>
      </c>
      <c r="C10" s="8">
        <v>2</v>
      </c>
      <c r="D10" s="100">
        <v>45841.66666666667</v>
      </c>
      <c r="E10" s="276">
        <v>93.7721518987342</v>
      </c>
    </row>
    <row r="11" spans="1:5" ht="29.25" customHeight="1">
      <c r="A11" s="281"/>
      <c r="B11" s="99" t="s">
        <v>2</v>
      </c>
      <c r="C11" s="8">
        <v>4</v>
      </c>
      <c r="D11" s="100">
        <v>29743.750000000004</v>
      </c>
      <c r="E11" s="276">
        <v>110.62727795894878</v>
      </c>
    </row>
    <row r="12" spans="1:5" ht="27" customHeight="1">
      <c r="A12" s="281"/>
      <c r="B12" s="99" t="s">
        <v>19</v>
      </c>
      <c r="C12" s="8">
        <v>0</v>
      </c>
      <c r="D12" s="100">
        <v>0</v>
      </c>
      <c r="E12" s="276"/>
    </row>
    <row r="13" spans="1:5" ht="27" customHeight="1">
      <c r="A13" s="281"/>
      <c r="B13" s="101" t="s">
        <v>42</v>
      </c>
      <c r="C13" s="8">
        <v>5</v>
      </c>
      <c r="D13" s="100">
        <v>18536.666666666664</v>
      </c>
      <c r="E13" s="276">
        <v>143.57495881383855</v>
      </c>
    </row>
    <row r="14" spans="1:5" ht="29.25" customHeight="1">
      <c r="A14" s="281"/>
      <c r="B14" s="99" t="s">
        <v>43</v>
      </c>
      <c r="C14" s="8">
        <v>15</v>
      </c>
      <c r="D14" s="100">
        <v>15164.444444444443</v>
      </c>
      <c r="E14" s="276">
        <v>128.29825981384056</v>
      </c>
    </row>
    <row r="15" spans="1:5" ht="15.75" customHeight="1">
      <c r="A15" s="281"/>
      <c r="B15" s="102" t="s">
        <v>8</v>
      </c>
      <c r="C15" s="8">
        <v>0</v>
      </c>
      <c r="D15" s="100">
        <v>0</v>
      </c>
      <c r="E15" s="276"/>
    </row>
    <row r="16" spans="1:5" ht="20.25" customHeight="1">
      <c r="A16" s="281"/>
      <c r="B16" s="103" t="s">
        <v>9</v>
      </c>
      <c r="C16" s="8">
        <v>11</v>
      </c>
      <c r="D16" s="100">
        <v>14177.272727272728</v>
      </c>
      <c r="E16" s="276">
        <v>126.52490207050924</v>
      </c>
    </row>
    <row r="17" spans="1:5" ht="26.25" customHeight="1">
      <c r="A17" s="281"/>
      <c r="B17" s="104" t="s">
        <v>44</v>
      </c>
      <c r="C17" s="8">
        <v>2</v>
      </c>
      <c r="D17" s="100">
        <v>9212.499999999998</v>
      </c>
      <c r="E17" s="276">
        <v>86.49592549476134</v>
      </c>
    </row>
    <row r="18" spans="1:5" ht="15.75" customHeight="1">
      <c r="A18" s="281"/>
      <c r="B18" s="102" t="s">
        <v>8</v>
      </c>
      <c r="C18" s="8">
        <v>0</v>
      </c>
      <c r="D18" s="100">
        <v>0</v>
      </c>
      <c r="E18" s="276"/>
    </row>
    <row r="19" spans="1:5" ht="22.5" customHeight="1">
      <c r="A19" s="281"/>
      <c r="B19" s="103" t="s">
        <v>10</v>
      </c>
      <c r="C19" s="8">
        <v>1</v>
      </c>
      <c r="D19" s="100">
        <v>7099.999999999999</v>
      </c>
      <c r="E19" s="276">
        <v>121.0382513661202</v>
      </c>
    </row>
    <row r="20" spans="1:5" ht="27" customHeight="1">
      <c r="A20" s="281"/>
      <c r="B20" s="10" t="s">
        <v>11</v>
      </c>
      <c r="C20" s="8">
        <v>5</v>
      </c>
      <c r="D20" s="100">
        <v>11181.666666666666</v>
      </c>
      <c r="E20" s="276">
        <v>81.66609764424719</v>
      </c>
    </row>
    <row r="21" spans="1:5" ht="21" customHeight="1">
      <c r="A21" s="281"/>
      <c r="B21" s="10" t="s">
        <v>13</v>
      </c>
      <c r="C21" s="8">
        <v>10</v>
      </c>
      <c r="D21" s="100">
        <v>30768.333333333336</v>
      </c>
      <c r="E21" s="276">
        <v>73.55531427192665</v>
      </c>
    </row>
    <row r="22" spans="1:5" ht="15.75" customHeight="1">
      <c r="A22" s="281"/>
      <c r="B22" s="102" t="s">
        <v>8</v>
      </c>
      <c r="C22" s="8">
        <v>0</v>
      </c>
      <c r="D22" s="100">
        <v>0</v>
      </c>
      <c r="E22" s="276"/>
    </row>
    <row r="23" spans="1:5" ht="13.5" customHeight="1">
      <c r="A23" s="281"/>
      <c r="B23" s="103" t="s">
        <v>12</v>
      </c>
      <c r="C23" s="8">
        <v>10</v>
      </c>
      <c r="D23" s="100">
        <v>30768.333333333336</v>
      </c>
      <c r="E23" s="276">
        <v>73.55531427192665</v>
      </c>
    </row>
    <row r="24" spans="1:5" ht="19.5" customHeight="1" thickBot="1">
      <c r="A24" s="282"/>
      <c r="B24" s="246" t="s">
        <v>41</v>
      </c>
      <c r="C24" s="50">
        <v>4</v>
      </c>
      <c r="D24" s="248">
        <v>10781.25</v>
      </c>
      <c r="E24" s="277">
        <v>127.86259541984735</v>
      </c>
    </row>
    <row r="25" spans="1:5" ht="40.5" customHeight="1" thickBot="1">
      <c r="A25" s="237" t="s">
        <v>77</v>
      </c>
      <c r="B25" s="237" t="s">
        <v>7</v>
      </c>
      <c r="C25" s="112">
        <v>50</v>
      </c>
      <c r="D25" s="238">
        <v>21123.500000000004</v>
      </c>
      <c r="E25" s="238">
        <v>106.64271717831481</v>
      </c>
    </row>
    <row r="26" spans="1:5" ht="15.75" customHeight="1">
      <c r="A26" s="280"/>
      <c r="B26" s="224" t="s">
        <v>14</v>
      </c>
      <c r="C26" s="8"/>
      <c r="D26" s="105"/>
      <c r="E26" s="274"/>
    </row>
    <row r="27" spans="1:5" ht="28.5" customHeight="1">
      <c r="A27" s="281"/>
      <c r="B27" s="225" t="s">
        <v>3</v>
      </c>
      <c r="C27" s="134">
        <v>2</v>
      </c>
      <c r="D27" s="278">
        <v>48000</v>
      </c>
      <c r="E27" s="298">
        <v>120.08733624454149</v>
      </c>
    </row>
    <row r="28" spans="1:5" ht="27.75" customHeight="1">
      <c r="A28" s="281"/>
      <c r="B28" s="225" t="s">
        <v>2</v>
      </c>
      <c r="C28" s="134">
        <v>5</v>
      </c>
      <c r="D28" s="278">
        <v>29615</v>
      </c>
      <c r="E28" s="298">
        <v>118.67241379310344</v>
      </c>
    </row>
    <row r="29" spans="1:5" ht="18" customHeight="1">
      <c r="A29" s="281"/>
      <c r="B29" s="225" t="s">
        <v>19</v>
      </c>
      <c r="C29" s="134">
        <v>0</v>
      </c>
      <c r="D29" s="278">
        <v>0</v>
      </c>
      <c r="E29" s="298"/>
    </row>
    <row r="30" spans="1:5" ht="28.5" customHeight="1">
      <c r="A30" s="281"/>
      <c r="B30" s="226" t="s">
        <v>42</v>
      </c>
      <c r="C30" s="134">
        <v>7</v>
      </c>
      <c r="D30" s="278">
        <v>20089.285714285706</v>
      </c>
      <c r="E30" s="298">
        <v>128.59632139399807</v>
      </c>
    </row>
    <row r="31" spans="1:5" ht="29.25" customHeight="1">
      <c r="A31" s="281"/>
      <c r="B31" s="225" t="s">
        <v>43</v>
      </c>
      <c r="C31" s="134">
        <v>12</v>
      </c>
      <c r="D31" s="278">
        <v>17727.083333333336</v>
      </c>
      <c r="E31" s="298">
        <v>117.94639828112632</v>
      </c>
    </row>
    <row r="32" spans="1:5" ht="15.75" customHeight="1">
      <c r="A32" s="281"/>
      <c r="B32" s="227" t="s">
        <v>8</v>
      </c>
      <c r="C32" s="134"/>
      <c r="D32" s="278">
        <v>0</v>
      </c>
      <c r="E32" s="298"/>
    </row>
    <row r="33" spans="1:5" ht="15.75" customHeight="1">
      <c r="A33" s="281"/>
      <c r="B33" s="228" t="s">
        <v>9</v>
      </c>
      <c r="C33" s="134">
        <v>9</v>
      </c>
      <c r="D33" s="278">
        <v>12878.7037037037</v>
      </c>
      <c r="E33" s="298">
        <v>126.190971499896</v>
      </c>
    </row>
    <row r="34" spans="1:5" ht="29.25" customHeight="1">
      <c r="A34" s="281"/>
      <c r="B34" s="229" t="s">
        <v>44</v>
      </c>
      <c r="C34" s="134">
        <v>1</v>
      </c>
      <c r="D34" s="278">
        <v>191.66666666666666</v>
      </c>
      <c r="E34" s="298">
        <v>27.77777777777778</v>
      </c>
    </row>
    <row r="35" spans="1:5" ht="15.75" customHeight="1">
      <c r="A35" s="281"/>
      <c r="B35" s="227" t="s">
        <v>8</v>
      </c>
      <c r="C35" s="134"/>
      <c r="D35" s="278">
        <v>0</v>
      </c>
      <c r="E35" s="298"/>
    </row>
    <row r="36" spans="1:5" ht="15.75" customHeight="1">
      <c r="A36" s="281"/>
      <c r="B36" s="228" t="s">
        <v>10</v>
      </c>
      <c r="C36" s="134">
        <v>1</v>
      </c>
      <c r="D36" s="278">
        <v>191.66666666666666</v>
      </c>
      <c r="E36" s="298">
        <v>27.77777777777778</v>
      </c>
    </row>
    <row r="37" spans="1:5" ht="28.5" customHeight="1">
      <c r="A37" s="281"/>
      <c r="B37" s="230" t="s">
        <v>11</v>
      </c>
      <c r="C37" s="134">
        <v>8</v>
      </c>
      <c r="D37" s="278">
        <v>13290.625</v>
      </c>
      <c r="E37" s="298">
        <v>106.12858001201684</v>
      </c>
    </row>
    <row r="38" spans="1:5" ht="16.5" customHeight="1">
      <c r="A38" s="281"/>
      <c r="B38" s="230" t="s">
        <v>13</v>
      </c>
      <c r="C38" s="134">
        <v>9</v>
      </c>
      <c r="D38" s="278">
        <v>32923.14814814815</v>
      </c>
      <c r="E38" s="298">
        <v>80.402438225077</v>
      </c>
    </row>
    <row r="39" spans="1:5" ht="15.75" customHeight="1">
      <c r="A39" s="281"/>
      <c r="B39" s="227" t="s">
        <v>8</v>
      </c>
      <c r="C39" s="134"/>
      <c r="D39" s="278">
        <v>0</v>
      </c>
      <c r="E39" s="298"/>
    </row>
    <row r="40" spans="1:5" ht="15.75" customHeight="1">
      <c r="A40" s="281"/>
      <c r="B40" s="228" t="s">
        <v>12</v>
      </c>
      <c r="C40" s="134">
        <v>9</v>
      </c>
      <c r="D40" s="278">
        <v>32923.14814814815</v>
      </c>
      <c r="E40" s="298">
        <v>80.402438225077</v>
      </c>
    </row>
    <row r="41" spans="1:5" ht="15.75" customHeight="1" thickBot="1">
      <c r="A41" s="282"/>
      <c r="B41" s="229" t="s">
        <v>41</v>
      </c>
      <c r="C41" s="279">
        <v>6</v>
      </c>
      <c r="D41" s="278">
        <v>9320.83333333333</v>
      </c>
      <c r="E41" s="298">
        <v>139.49771689497717</v>
      </c>
    </row>
    <row r="42" spans="1:5" ht="42.75" customHeight="1" thickBot="1">
      <c r="A42" s="237" t="s">
        <v>78</v>
      </c>
      <c r="B42" s="237" t="s">
        <v>7</v>
      </c>
      <c r="C42" s="112">
        <v>122</v>
      </c>
      <c r="D42" s="238">
        <v>21397.95081967213</v>
      </c>
      <c r="E42" s="238">
        <v>102.00567048199099</v>
      </c>
    </row>
    <row r="43" spans="1:5" ht="22.5" customHeight="1">
      <c r="A43" s="283"/>
      <c r="B43" s="224" t="s">
        <v>14</v>
      </c>
      <c r="C43" s="8"/>
      <c r="D43" s="105"/>
      <c r="E43" s="274"/>
    </row>
    <row r="44" spans="1:5" ht="30" customHeight="1">
      <c r="A44" s="284"/>
      <c r="B44" s="225" t="s">
        <v>3</v>
      </c>
      <c r="C44" s="8">
        <v>2</v>
      </c>
      <c r="D44" s="100">
        <v>47416.666666666664</v>
      </c>
      <c r="E44" s="298">
        <v>101.32743362831857</v>
      </c>
    </row>
    <row r="45" spans="1:5" ht="27" customHeight="1">
      <c r="A45" s="284"/>
      <c r="B45" s="225" t="s">
        <v>2</v>
      </c>
      <c r="C45" s="8">
        <v>8</v>
      </c>
      <c r="D45" s="100">
        <v>30406.25</v>
      </c>
      <c r="E45" s="298">
        <v>110.4994382596262</v>
      </c>
    </row>
    <row r="46" spans="1:5" ht="27" customHeight="1">
      <c r="A46" s="284"/>
      <c r="B46" s="225" t="s">
        <v>19</v>
      </c>
      <c r="C46" s="8">
        <v>0</v>
      </c>
      <c r="D46" s="100">
        <v>0</v>
      </c>
      <c r="E46" s="298"/>
    </row>
    <row r="47" spans="1:5" ht="30" customHeight="1">
      <c r="A47" s="284"/>
      <c r="B47" s="226" t="s">
        <v>42</v>
      </c>
      <c r="C47" s="8">
        <v>10</v>
      </c>
      <c r="D47" s="100">
        <v>18555.000000000004</v>
      </c>
      <c r="E47" s="298">
        <v>136.53846153846155</v>
      </c>
    </row>
    <row r="48" spans="1:5" ht="29.25" customHeight="1">
      <c r="A48" s="284"/>
      <c r="B48" s="225" t="s">
        <v>43</v>
      </c>
      <c r="C48" s="8">
        <v>37</v>
      </c>
      <c r="D48" s="100">
        <v>15004.954954954952</v>
      </c>
      <c r="E48" s="298">
        <v>114.57844757987006</v>
      </c>
    </row>
    <row r="49" spans="1:5" ht="17.25" customHeight="1">
      <c r="A49" s="284"/>
      <c r="B49" s="227" t="s">
        <v>8</v>
      </c>
      <c r="C49" s="8"/>
      <c r="D49" s="100">
        <v>0</v>
      </c>
      <c r="E49" s="298"/>
    </row>
    <row r="50" spans="1:5" ht="18" customHeight="1">
      <c r="A50" s="284"/>
      <c r="B50" s="228" t="s">
        <v>9</v>
      </c>
      <c r="C50" s="8">
        <v>32</v>
      </c>
      <c r="D50" s="100">
        <v>14338.541666666664</v>
      </c>
      <c r="E50" s="298">
        <v>111.73371433674153</v>
      </c>
    </row>
    <row r="51" spans="1:5" ht="27.75" customHeight="1">
      <c r="A51" s="284"/>
      <c r="B51" s="229" t="s">
        <v>44</v>
      </c>
      <c r="C51" s="8">
        <v>0</v>
      </c>
      <c r="D51" s="100">
        <v>0</v>
      </c>
      <c r="E51" s="298"/>
    </row>
    <row r="52" spans="1:5" ht="16.5" customHeight="1">
      <c r="A52" s="284"/>
      <c r="B52" s="227" t="s">
        <v>8</v>
      </c>
      <c r="C52" s="8"/>
      <c r="D52" s="100">
        <v>0</v>
      </c>
      <c r="E52" s="298"/>
    </row>
    <row r="53" spans="1:5" ht="18" customHeight="1">
      <c r="A53" s="284"/>
      <c r="B53" s="228" t="s">
        <v>10</v>
      </c>
      <c r="C53" s="8">
        <v>0</v>
      </c>
      <c r="D53" s="100">
        <v>0</v>
      </c>
      <c r="E53" s="298"/>
    </row>
    <row r="54" spans="1:5" ht="27" customHeight="1">
      <c r="A54" s="284"/>
      <c r="B54" s="230" t="s">
        <v>11</v>
      </c>
      <c r="C54" s="8">
        <v>23</v>
      </c>
      <c r="D54" s="100">
        <v>13684.057971014492</v>
      </c>
      <c r="E54" s="298">
        <v>106.23630205220165</v>
      </c>
    </row>
    <row r="55" spans="1:5" ht="20.25" customHeight="1">
      <c r="A55" s="284"/>
      <c r="B55" s="230" t="s">
        <v>13</v>
      </c>
      <c r="C55" s="8">
        <v>34</v>
      </c>
      <c r="D55" s="100">
        <v>33626.96078431372</v>
      </c>
      <c r="E55" s="298">
        <v>90.67497688435328</v>
      </c>
    </row>
    <row r="56" spans="1:5" ht="17.25" customHeight="1">
      <c r="A56" s="284"/>
      <c r="B56" s="227" t="s">
        <v>8</v>
      </c>
      <c r="C56" s="8"/>
      <c r="D56" s="100">
        <v>0</v>
      </c>
      <c r="E56" s="298"/>
    </row>
    <row r="57" spans="1:5" ht="19.5" customHeight="1">
      <c r="A57" s="287"/>
      <c r="B57" s="228" t="s">
        <v>12</v>
      </c>
      <c r="C57" s="8">
        <v>34</v>
      </c>
      <c r="D57" s="100">
        <v>33626.96078431372</v>
      </c>
      <c r="E57" s="298">
        <v>90.67497688435328</v>
      </c>
    </row>
    <row r="58" spans="1:5" ht="29.25" customHeight="1" thickBot="1">
      <c r="A58" s="286"/>
      <c r="B58" s="229" t="s">
        <v>41</v>
      </c>
      <c r="C58" s="11">
        <v>8</v>
      </c>
      <c r="D58" s="100">
        <v>9210.416666666666</v>
      </c>
      <c r="E58" s="298">
        <v>82.05863607393243</v>
      </c>
    </row>
    <row r="59" spans="1:5" ht="44.25" customHeight="1" thickBot="1">
      <c r="A59" s="237" t="s">
        <v>79</v>
      </c>
      <c r="B59" s="237" t="s">
        <v>208</v>
      </c>
      <c r="C59" s="112">
        <v>75</v>
      </c>
      <c r="D59" s="238">
        <v>26859.777777777777</v>
      </c>
      <c r="E59" s="238">
        <v>75.84827098832045</v>
      </c>
    </row>
    <row r="60" spans="1:5" ht="21.75" customHeight="1">
      <c r="A60" s="283"/>
      <c r="B60" s="224" t="s">
        <v>14</v>
      </c>
      <c r="C60" s="8"/>
      <c r="D60" s="105"/>
      <c r="E60" s="274"/>
    </row>
    <row r="61" spans="1:5" ht="30" customHeight="1">
      <c r="A61" s="287"/>
      <c r="B61" s="225" t="s">
        <v>3</v>
      </c>
      <c r="C61" s="8">
        <v>2</v>
      </c>
      <c r="D61" s="100">
        <v>75337.5</v>
      </c>
      <c r="E61" s="276">
        <v>89.80564723138981</v>
      </c>
    </row>
    <row r="62" spans="1:5" ht="29.25" customHeight="1">
      <c r="A62" s="287"/>
      <c r="B62" s="225" t="s">
        <v>2</v>
      </c>
      <c r="C62" s="8">
        <v>10</v>
      </c>
      <c r="D62" s="100">
        <v>33746.666666666664</v>
      </c>
      <c r="E62" s="276">
        <v>91.11853800753752</v>
      </c>
    </row>
    <row r="63" spans="1:5" ht="27" customHeight="1">
      <c r="A63" s="287"/>
      <c r="B63" s="225" t="s">
        <v>19</v>
      </c>
      <c r="C63" s="8">
        <v>0</v>
      </c>
      <c r="D63" s="100">
        <v>0</v>
      </c>
      <c r="E63" s="276"/>
    </row>
    <row r="64" spans="1:5" ht="30" customHeight="1">
      <c r="A64" s="287"/>
      <c r="B64" s="226" t="s">
        <v>42</v>
      </c>
      <c r="C64" s="8">
        <v>9</v>
      </c>
      <c r="D64" s="100">
        <v>23840.740740740737</v>
      </c>
      <c r="E64" s="276">
        <v>82.94030167835139</v>
      </c>
    </row>
    <row r="65" spans="1:5" ht="29.25" customHeight="1">
      <c r="A65" s="287"/>
      <c r="B65" s="225" t="s">
        <v>43</v>
      </c>
      <c r="C65" s="8">
        <v>17</v>
      </c>
      <c r="D65" s="100">
        <v>15817.647058823526</v>
      </c>
      <c r="E65" s="276">
        <v>77.44294540411045</v>
      </c>
    </row>
    <row r="66" spans="1:5" ht="17.25" customHeight="1">
      <c r="A66" s="287"/>
      <c r="B66" s="227" t="s">
        <v>8</v>
      </c>
      <c r="C66" s="8"/>
      <c r="D66" s="100">
        <v>0</v>
      </c>
      <c r="E66" s="276"/>
    </row>
    <row r="67" spans="1:5" ht="18" customHeight="1">
      <c r="A67" s="287"/>
      <c r="B67" s="228" t="s">
        <v>9</v>
      </c>
      <c r="C67" s="8">
        <v>16</v>
      </c>
      <c r="D67" s="100">
        <v>15242.708333333332</v>
      </c>
      <c r="E67" s="276">
        <v>78.25675035528185</v>
      </c>
    </row>
    <row r="68" spans="1:5" ht="28.5" customHeight="1">
      <c r="A68" s="287"/>
      <c r="B68" s="229" t="s">
        <v>44</v>
      </c>
      <c r="C68" s="8">
        <v>0</v>
      </c>
      <c r="D68" s="100">
        <v>0</v>
      </c>
      <c r="E68" s="276"/>
    </row>
    <row r="69" spans="1:5" ht="20.25" customHeight="1">
      <c r="A69" s="287"/>
      <c r="B69" s="227" t="s">
        <v>8</v>
      </c>
      <c r="C69" s="8"/>
      <c r="D69" s="100">
        <v>0</v>
      </c>
      <c r="E69" s="276"/>
    </row>
    <row r="70" spans="1:5" ht="19.5" customHeight="1">
      <c r="A70" s="287"/>
      <c r="B70" s="228" t="s">
        <v>10</v>
      </c>
      <c r="C70" s="8">
        <v>0</v>
      </c>
      <c r="D70" s="100">
        <v>0</v>
      </c>
      <c r="E70" s="276"/>
    </row>
    <row r="71" spans="1:5" ht="30" customHeight="1">
      <c r="A71" s="287"/>
      <c r="B71" s="230" t="s">
        <v>11</v>
      </c>
      <c r="C71" s="8">
        <v>9</v>
      </c>
      <c r="D71" s="100">
        <v>13532.40740740741</v>
      </c>
      <c r="E71" s="276">
        <v>55.99359369225083</v>
      </c>
    </row>
    <row r="72" spans="1:5" ht="19.5" customHeight="1">
      <c r="A72" s="287"/>
      <c r="B72" s="230" t="s">
        <v>13</v>
      </c>
      <c r="C72" s="8">
        <v>23</v>
      </c>
      <c r="D72" s="100">
        <v>37917.02898550723</v>
      </c>
      <c r="E72" s="276">
        <v>71.02226720647774</v>
      </c>
    </row>
    <row r="73" spans="1:5" ht="19.5" customHeight="1">
      <c r="A73" s="287"/>
      <c r="B73" s="227" t="s">
        <v>8</v>
      </c>
      <c r="C73" s="8"/>
      <c r="D73" s="100">
        <v>0</v>
      </c>
      <c r="E73" s="276"/>
    </row>
    <row r="74" spans="1:5" ht="15.75" customHeight="1">
      <c r="A74" s="287"/>
      <c r="B74" s="228" t="s">
        <v>12</v>
      </c>
      <c r="C74" s="8">
        <v>23</v>
      </c>
      <c r="D74" s="100">
        <v>37917.02898550723</v>
      </c>
      <c r="E74" s="276">
        <v>71.02226720647774</v>
      </c>
    </row>
    <row r="75" spans="1:5" ht="21.75" customHeight="1" thickBot="1">
      <c r="A75" s="286"/>
      <c r="B75" s="229" t="s">
        <v>41</v>
      </c>
      <c r="C75" s="11">
        <v>5</v>
      </c>
      <c r="D75" s="100">
        <v>9798.333333333334</v>
      </c>
      <c r="E75" s="276">
        <v>82.77153558052434</v>
      </c>
    </row>
    <row r="76" spans="1:5" ht="43.5" customHeight="1" thickBot="1">
      <c r="A76" s="237" t="s">
        <v>80</v>
      </c>
      <c r="B76" s="237" t="s">
        <v>7</v>
      </c>
      <c r="C76" s="112">
        <v>70</v>
      </c>
      <c r="D76" s="238">
        <v>20842.261904761905</v>
      </c>
      <c r="E76" s="238">
        <v>87.52001410167897</v>
      </c>
    </row>
    <row r="77" spans="1:5" ht="15.75" customHeight="1">
      <c r="A77" s="280"/>
      <c r="B77" s="224" t="s">
        <v>14</v>
      </c>
      <c r="C77" s="8"/>
      <c r="D77" s="105"/>
      <c r="E77" s="276"/>
    </row>
    <row r="78" spans="1:5" ht="28.5" customHeight="1">
      <c r="A78" s="281"/>
      <c r="B78" s="225" t="s">
        <v>3</v>
      </c>
      <c r="C78" s="8">
        <v>3</v>
      </c>
      <c r="D78" s="100">
        <v>46627.777777777774</v>
      </c>
      <c r="E78" s="276">
        <v>86.59508139937651</v>
      </c>
    </row>
    <row r="79" spans="1:5" ht="27.75" customHeight="1">
      <c r="A79" s="281"/>
      <c r="B79" s="225" t="s">
        <v>2</v>
      </c>
      <c r="C79" s="8">
        <v>7</v>
      </c>
      <c r="D79" s="100">
        <v>30217.857142857145</v>
      </c>
      <c r="E79" s="276">
        <v>112.47579864472411</v>
      </c>
    </row>
    <row r="80" spans="1:5" ht="28.5" customHeight="1">
      <c r="A80" s="281"/>
      <c r="B80" s="225" t="s">
        <v>19</v>
      </c>
      <c r="C80" s="8">
        <v>0</v>
      </c>
      <c r="D80" s="100">
        <v>0</v>
      </c>
      <c r="E80" s="276"/>
    </row>
    <row r="81" spans="1:5" ht="28.5" customHeight="1">
      <c r="A81" s="281"/>
      <c r="B81" s="226" t="s">
        <v>42</v>
      </c>
      <c r="C81" s="8">
        <v>13</v>
      </c>
      <c r="D81" s="100">
        <v>16604.48717948718</v>
      </c>
      <c r="E81" s="276">
        <v>115.10774606872451</v>
      </c>
    </row>
    <row r="82" spans="1:5" ht="30" customHeight="1">
      <c r="A82" s="281"/>
      <c r="B82" s="225" t="s">
        <v>43</v>
      </c>
      <c r="C82" s="8">
        <v>19</v>
      </c>
      <c r="D82" s="100">
        <v>15224.122807017546</v>
      </c>
      <c r="E82" s="276">
        <v>106.79968076616122</v>
      </c>
    </row>
    <row r="83" spans="1:5" ht="15.75" customHeight="1">
      <c r="A83" s="281"/>
      <c r="B83" s="227" t="s">
        <v>8</v>
      </c>
      <c r="C83" s="8"/>
      <c r="D83" s="100">
        <v>0</v>
      </c>
      <c r="E83" s="276"/>
    </row>
    <row r="84" spans="1:5" ht="15.75" customHeight="1">
      <c r="A84" s="281"/>
      <c r="B84" s="228" t="s">
        <v>9</v>
      </c>
      <c r="C84" s="8">
        <v>14</v>
      </c>
      <c r="D84" s="100">
        <v>14499.404761904765</v>
      </c>
      <c r="E84" s="276">
        <v>105.46075085324233</v>
      </c>
    </row>
    <row r="85" spans="1:5" ht="27.75" customHeight="1">
      <c r="A85" s="281"/>
      <c r="B85" s="229" t="s">
        <v>44</v>
      </c>
      <c r="C85" s="8">
        <v>2</v>
      </c>
      <c r="D85" s="100">
        <v>15912.5</v>
      </c>
      <c r="E85" s="276">
        <v>102.41545893719805</v>
      </c>
    </row>
    <row r="86" spans="1:5" ht="15.75" customHeight="1">
      <c r="A86" s="281"/>
      <c r="B86" s="227" t="s">
        <v>8</v>
      </c>
      <c r="C86" s="8"/>
      <c r="D86" s="100">
        <v>0</v>
      </c>
      <c r="E86" s="276"/>
    </row>
    <row r="87" spans="1:5" ht="15.75" customHeight="1">
      <c r="A87" s="281"/>
      <c r="B87" s="228" t="s">
        <v>10</v>
      </c>
      <c r="C87" s="8">
        <v>1</v>
      </c>
      <c r="D87" s="100">
        <v>17458.333333333332</v>
      </c>
      <c r="E87" s="276">
        <v>94.24460431654677</v>
      </c>
    </row>
    <row r="88" spans="1:5" ht="28.5" customHeight="1">
      <c r="A88" s="281"/>
      <c r="B88" s="230" t="s">
        <v>11</v>
      </c>
      <c r="C88" s="8">
        <v>6</v>
      </c>
      <c r="D88" s="100">
        <v>12479.166666666666</v>
      </c>
      <c r="E88" s="276">
        <v>90.01283697047498</v>
      </c>
    </row>
    <row r="89" spans="1:5" ht="14.25" customHeight="1">
      <c r="A89" s="281"/>
      <c r="B89" s="230" t="s">
        <v>13</v>
      </c>
      <c r="C89" s="8">
        <v>16</v>
      </c>
      <c r="D89" s="100">
        <v>28684.375000000004</v>
      </c>
      <c r="E89" s="276">
        <v>61.26527349548931</v>
      </c>
    </row>
    <row r="90" spans="1:5" ht="15.75" customHeight="1">
      <c r="A90" s="281"/>
      <c r="B90" s="227" t="s">
        <v>8</v>
      </c>
      <c r="C90" s="8"/>
      <c r="D90" s="100">
        <v>0</v>
      </c>
      <c r="E90" s="276"/>
    </row>
    <row r="91" spans="1:5" ht="15.75" customHeight="1">
      <c r="A91" s="281"/>
      <c r="B91" s="228" t="s">
        <v>12</v>
      </c>
      <c r="C91" s="8">
        <v>16</v>
      </c>
      <c r="D91" s="100">
        <v>28684.375000000004</v>
      </c>
      <c r="E91" s="276">
        <v>61.26527349548931</v>
      </c>
    </row>
    <row r="92" spans="1:5" ht="14.25" customHeight="1" thickBot="1">
      <c r="A92" s="288"/>
      <c r="B92" s="229" t="s">
        <v>41</v>
      </c>
      <c r="C92" s="11">
        <v>4</v>
      </c>
      <c r="D92" s="100">
        <v>9195.833333333334</v>
      </c>
      <c r="E92" s="276">
        <v>75.7915567282322</v>
      </c>
    </row>
    <row r="93" spans="1:5" ht="44.25" customHeight="1" thickBot="1">
      <c r="A93" s="237" t="s">
        <v>81</v>
      </c>
      <c r="B93" s="273" t="s">
        <v>7</v>
      </c>
      <c r="C93" s="112">
        <v>37</v>
      </c>
      <c r="D93" s="238">
        <v>21144.594594594597</v>
      </c>
      <c r="E93" s="238">
        <v>96.63964247858596</v>
      </c>
    </row>
    <row r="94" spans="1:5" ht="22.5" customHeight="1">
      <c r="A94" s="289"/>
      <c r="B94" s="224" t="s">
        <v>14</v>
      </c>
      <c r="C94" s="8"/>
      <c r="D94" s="105"/>
      <c r="E94" s="276"/>
    </row>
    <row r="95" spans="1:5" ht="27" customHeight="1">
      <c r="A95" s="290"/>
      <c r="B95" s="225" t="s">
        <v>3</v>
      </c>
      <c r="C95" s="8">
        <v>2</v>
      </c>
      <c r="D95" s="100">
        <v>49199.99999999999</v>
      </c>
      <c r="E95" s="276">
        <v>110.88258266076541</v>
      </c>
    </row>
    <row r="96" spans="1:5" ht="27" customHeight="1">
      <c r="A96" s="290"/>
      <c r="B96" s="225" t="s">
        <v>2</v>
      </c>
      <c r="C96" s="8">
        <v>6</v>
      </c>
      <c r="D96" s="100">
        <v>24672.22222222222</v>
      </c>
      <c r="E96" s="276">
        <v>115.10816468946265</v>
      </c>
    </row>
    <row r="97" spans="1:5" ht="30" customHeight="1">
      <c r="A97" s="290"/>
      <c r="B97" s="225" t="s">
        <v>19</v>
      </c>
      <c r="C97" s="8">
        <v>0</v>
      </c>
      <c r="D97" s="100">
        <v>0</v>
      </c>
      <c r="E97" s="276"/>
    </row>
    <row r="98" spans="1:5" ht="30" customHeight="1">
      <c r="A98" s="290"/>
      <c r="B98" s="226" t="s">
        <v>42</v>
      </c>
      <c r="C98" s="8">
        <v>10</v>
      </c>
      <c r="D98" s="100">
        <v>18305</v>
      </c>
      <c r="E98" s="276">
        <v>112.66002844950216</v>
      </c>
    </row>
    <row r="99" spans="1:5" ht="27.75" customHeight="1">
      <c r="A99" s="290"/>
      <c r="B99" s="225" t="s">
        <v>43</v>
      </c>
      <c r="C99" s="8">
        <v>6</v>
      </c>
      <c r="D99" s="100">
        <v>14511.111111111111</v>
      </c>
      <c r="E99" s="276">
        <v>103.89076848719188</v>
      </c>
    </row>
    <row r="100" spans="1:5" ht="18" customHeight="1">
      <c r="A100" s="290"/>
      <c r="B100" s="227" t="s">
        <v>8</v>
      </c>
      <c r="C100" s="8"/>
      <c r="D100" s="100">
        <v>0</v>
      </c>
      <c r="E100" s="276"/>
    </row>
    <row r="101" spans="1:5" ht="18" customHeight="1">
      <c r="A101" s="290"/>
      <c r="B101" s="228" t="s">
        <v>9</v>
      </c>
      <c r="C101" s="8">
        <v>6</v>
      </c>
      <c r="D101" s="100">
        <v>14511.111111111111</v>
      </c>
      <c r="E101" s="276">
        <v>103.89076848719188</v>
      </c>
    </row>
    <row r="102" spans="1:5" ht="25.5" customHeight="1">
      <c r="A102" s="290"/>
      <c r="B102" s="229" t="s">
        <v>44</v>
      </c>
      <c r="C102" s="8">
        <v>0</v>
      </c>
      <c r="D102" s="100">
        <v>0</v>
      </c>
      <c r="E102" s="276"/>
    </row>
    <row r="103" spans="1:5" ht="20.25" customHeight="1">
      <c r="A103" s="290"/>
      <c r="B103" s="227" t="s">
        <v>8</v>
      </c>
      <c r="C103" s="8"/>
      <c r="D103" s="100">
        <v>0</v>
      </c>
      <c r="E103" s="276"/>
    </row>
    <row r="104" spans="1:5" ht="18" customHeight="1">
      <c r="A104" s="290"/>
      <c r="B104" s="228" t="s">
        <v>10</v>
      </c>
      <c r="C104" s="8">
        <v>0</v>
      </c>
      <c r="D104" s="100">
        <v>0</v>
      </c>
      <c r="E104" s="276"/>
    </row>
    <row r="105" spans="1:5" ht="27.75" customHeight="1">
      <c r="A105" s="290"/>
      <c r="B105" s="230" t="s">
        <v>11</v>
      </c>
      <c r="C105" s="8">
        <v>4</v>
      </c>
      <c r="D105" s="100">
        <v>13172.916666666668</v>
      </c>
      <c r="E105" s="276">
        <v>88.24257425742574</v>
      </c>
    </row>
    <row r="106" spans="1:5" ht="20.25" customHeight="1">
      <c r="A106" s="290"/>
      <c r="B106" s="230" t="s">
        <v>13</v>
      </c>
      <c r="C106" s="8">
        <v>6</v>
      </c>
      <c r="D106" s="100">
        <v>30954.166666666668</v>
      </c>
      <c r="E106" s="276">
        <v>73.58293838862558</v>
      </c>
    </row>
    <row r="107" spans="1:5" ht="18" customHeight="1">
      <c r="A107" s="290"/>
      <c r="B107" s="227" t="s">
        <v>8</v>
      </c>
      <c r="C107" s="8"/>
      <c r="D107" s="100">
        <v>0</v>
      </c>
      <c r="E107" s="276"/>
    </row>
    <row r="108" spans="1:5" ht="19.5" customHeight="1">
      <c r="A108" s="290"/>
      <c r="B108" s="228" t="s">
        <v>12</v>
      </c>
      <c r="C108" s="8">
        <v>6</v>
      </c>
      <c r="D108" s="100">
        <v>30954.166666666668</v>
      </c>
      <c r="E108" s="276">
        <v>73.58293838862558</v>
      </c>
    </row>
    <row r="109" spans="1:5" ht="19.5" customHeight="1" thickBot="1">
      <c r="A109" s="291"/>
      <c r="B109" s="229" t="s">
        <v>41</v>
      </c>
      <c r="C109" s="11">
        <v>3</v>
      </c>
      <c r="D109" s="100">
        <v>9127.777777777776</v>
      </c>
      <c r="E109" s="276">
        <v>63.4228187919463</v>
      </c>
    </row>
    <row r="110" spans="1:5" ht="48" customHeight="1" thickBot="1">
      <c r="A110" s="237" t="s">
        <v>82</v>
      </c>
      <c r="B110" s="273" t="s">
        <v>208</v>
      </c>
      <c r="C110" s="112">
        <v>81</v>
      </c>
      <c r="D110" s="238">
        <v>25771.913580246914</v>
      </c>
      <c r="E110" s="238">
        <v>70</v>
      </c>
    </row>
    <row r="111" spans="1:5" ht="20.25" customHeight="1">
      <c r="A111" s="289"/>
      <c r="B111" s="224" t="s">
        <v>14</v>
      </c>
      <c r="C111" s="8"/>
      <c r="D111" s="105">
        <v>0</v>
      </c>
      <c r="E111" s="276"/>
    </row>
    <row r="112" spans="1:5" ht="30" customHeight="1">
      <c r="A112" s="290"/>
      <c r="B112" s="225" t="s">
        <v>3</v>
      </c>
      <c r="C112" s="8">
        <v>3</v>
      </c>
      <c r="D112" s="100">
        <v>56802.777777777774</v>
      </c>
      <c r="E112" s="276">
        <v>88.25873289945544</v>
      </c>
    </row>
    <row r="113" spans="1:5" ht="27" customHeight="1">
      <c r="A113" s="290"/>
      <c r="B113" s="225" t="s">
        <v>2</v>
      </c>
      <c r="C113" s="8">
        <v>5</v>
      </c>
      <c r="D113" s="100">
        <v>42943.33333333333</v>
      </c>
      <c r="E113" s="276">
        <v>119.20271629778671</v>
      </c>
    </row>
    <row r="114" spans="1:5" ht="27.75" customHeight="1">
      <c r="A114" s="290"/>
      <c r="B114" s="225" t="s">
        <v>19</v>
      </c>
      <c r="C114" s="8">
        <v>0</v>
      </c>
      <c r="D114" s="100">
        <v>0</v>
      </c>
      <c r="E114" s="276"/>
    </row>
    <row r="115" spans="1:5" ht="27.75" customHeight="1">
      <c r="A115" s="290"/>
      <c r="B115" s="226" t="s">
        <v>42</v>
      </c>
      <c r="C115" s="8">
        <v>4</v>
      </c>
      <c r="D115" s="100">
        <v>20179.166666666664</v>
      </c>
      <c r="E115" s="276">
        <v>117.08004509582864</v>
      </c>
    </row>
    <row r="116" spans="1:5" ht="29.25" customHeight="1">
      <c r="A116" s="290"/>
      <c r="B116" s="225" t="s">
        <v>43</v>
      </c>
      <c r="C116" s="8">
        <v>15</v>
      </c>
      <c r="D116" s="100">
        <v>18347.777777777777</v>
      </c>
      <c r="E116" s="276">
        <v>91.77421747515207</v>
      </c>
    </row>
    <row r="117" spans="1:5" ht="19.5" customHeight="1">
      <c r="A117" s="290"/>
      <c r="B117" s="227" t="s">
        <v>8</v>
      </c>
      <c r="C117" s="8"/>
      <c r="D117" s="100">
        <v>0</v>
      </c>
      <c r="E117" s="276"/>
    </row>
    <row r="118" spans="1:5" ht="17.25" customHeight="1">
      <c r="A118" s="290"/>
      <c r="B118" s="228" t="s">
        <v>9</v>
      </c>
      <c r="C118" s="8">
        <v>13</v>
      </c>
      <c r="D118" s="100">
        <v>18004.48717948718</v>
      </c>
      <c r="E118" s="276">
        <v>96.91154155137016</v>
      </c>
    </row>
    <row r="119" spans="1:5" ht="25.5" customHeight="1">
      <c r="A119" s="290"/>
      <c r="B119" s="229" t="s">
        <v>44</v>
      </c>
      <c r="C119" s="8">
        <v>4</v>
      </c>
      <c r="D119" s="100">
        <v>19087.5</v>
      </c>
      <c r="E119" s="276">
        <v>106</v>
      </c>
    </row>
    <row r="120" spans="1:5" ht="20.25" customHeight="1">
      <c r="A120" s="290"/>
      <c r="B120" s="227" t="s">
        <v>8</v>
      </c>
      <c r="C120" s="8"/>
      <c r="D120" s="100">
        <v>0</v>
      </c>
      <c r="E120" s="276"/>
    </row>
    <row r="121" spans="1:5" ht="15.75" customHeight="1">
      <c r="A121" s="290"/>
      <c r="B121" s="228" t="s">
        <v>10</v>
      </c>
      <c r="C121" s="8">
        <v>0</v>
      </c>
      <c r="D121" s="100">
        <v>0</v>
      </c>
      <c r="E121" s="276"/>
    </row>
    <row r="122" spans="1:5" ht="30" customHeight="1">
      <c r="A122" s="290"/>
      <c r="B122" s="230" t="s">
        <v>11</v>
      </c>
      <c r="C122" s="8">
        <v>15</v>
      </c>
      <c r="D122" s="100">
        <v>14027.222222222223</v>
      </c>
      <c r="E122" s="276">
        <v>97</v>
      </c>
    </row>
    <row r="123" spans="1:5" ht="19.5" customHeight="1">
      <c r="A123" s="290"/>
      <c r="B123" s="230" t="s">
        <v>13</v>
      </c>
      <c r="C123" s="8">
        <v>27</v>
      </c>
      <c r="D123" s="100">
        <v>36458.95061728395</v>
      </c>
      <c r="E123" s="276">
        <v>46.72717181939865</v>
      </c>
    </row>
    <row r="124" spans="1:5" ht="18" customHeight="1">
      <c r="A124" s="290"/>
      <c r="B124" s="227" t="s">
        <v>8</v>
      </c>
      <c r="C124" s="8"/>
      <c r="D124" s="100">
        <v>0</v>
      </c>
      <c r="E124" s="276"/>
    </row>
    <row r="125" spans="1:5" ht="17.25" customHeight="1">
      <c r="A125" s="290"/>
      <c r="B125" s="228" t="s">
        <v>12</v>
      </c>
      <c r="C125" s="8">
        <v>27</v>
      </c>
      <c r="D125" s="100">
        <v>36458.95061728395</v>
      </c>
      <c r="E125" s="276">
        <v>46.72717181939865</v>
      </c>
    </row>
    <row r="126" spans="1:5" ht="19.5" customHeight="1" thickBot="1">
      <c r="A126" s="291"/>
      <c r="B126" s="229" t="s">
        <v>41</v>
      </c>
      <c r="C126" s="11">
        <v>8</v>
      </c>
      <c r="D126" s="100">
        <v>9414.583333333332</v>
      </c>
      <c r="E126" s="276">
        <v>45.608108108108105</v>
      </c>
    </row>
    <row r="127" spans="1:5" ht="53.25" customHeight="1" thickBot="1">
      <c r="A127" s="237" t="s">
        <v>83</v>
      </c>
      <c r="B127" s="273" t="s">
        <v>7</v>
      </c>
      <c r="C127" s="112">
        <v>61</v>
      </c>
      <c r="D127" s="238">
        <v>20703.96174863388</v>
      </c>
      <c r="E127" s="238">
        <v>78.13820451147373</v>
      </c>
    </row>
    <row r="128" spans="1:5" ht="15.75" customHeight="1">
      <c r="A128" s="292"/>
      <c r="B128" s="224" t="s">
        <v>14</v>
      </c>
      <c r="C128" s="8"/>
      <c r="D128" s="105">
        <v>0</v>
      </c>
      <c r="E128" s="276"/>
    </row>
    <row r="129" spans="1:5" ht="28.5" customHeight="1">
      <c r="A129" s="293"/>
      <c r="B129" s="225" t="s">
        <v>3</v>
      </c>
      <c r="C129" s="8">
        <v>1</v>
      </c>
      <c r="D129" s="100">
        <v>49991.666666666664</v>
      </c>
      <c r="E129" s="276">
        <v>92.92196007259528</v>
      </c>
    </row>
    <row r="130" spans="1:5" ht="27" customHeight="1">
      <c r="A130" s="293"/>
      <c r="B130" s="225" t="s">
        <v>2</v>
      </c>
      <c r="C130" s="8">
        <v>7</v>
      </c>
      <c r="D130" s="100">
        <v>26577.380952380954</v>
      </c>
      <c r="E130" s="276">
        <v>92.40028321925891</v>
      </c>
    </row>
    <row r="131" spans="1:5" ht="27.75" customHeight="1">
      <c r="A131" s="293"/>
      <c r="B131" s="225" t="s">
        <v>19</v>
      </c>
      <c r="C131" s="8">
        <v>0</v>
      </c>
      <c r="D131" s="100">
        <v>0</v>
      </c>
      <c r="E131" s="276"/>
    </row>
    <row r="132" spans="1:5" ht="28.5" customHeight="1">
      <c r="A132" s="293"/>
      <c r="B132" s="226" t="s">
        <v>42</v>
      </c>
      <c r="C132" s="8">
        <v>6</v>
      </c>
      <c r="D132" s="100">
        <v>18533.333333333332</v>
      </c>
      <c r="E132" s="276">
        <v>104.54227812718378</v>
      </c>
    </row>
    <row r="133" spans="1:5" ht="30" customHeight="1">
      <c r="A133" s="293"/>
      <c r="B133" s="225" t="s">
        <v>43</v>
      </c>
      <c r="C133" s="8">
        <v>16</v>
      </c>
      <c r="D133" s="100">
        <v>16451.041666666664</v>
      </c>
      <c r="E133" s="276">
        <v>98.06970509383379</v>
      </c>
    </row>
    <row r="134" spans="1:5" ht="15.75" customHeight="1">
      <c r="A134" s="293"/>
      <c r="B134" s="227" t="s">
        <v>8</v>
      </c>
      <c r="C134" s="8"/>
      <c r="D134" s="100">
        <v>0</v>
      </c>
      <c r="E134" s="276"/>
    </row>
    <row r="135" spans="1:5" ht="15.75" customHeight="1">
      <c r="A135" s="293"/>
      <c r="B135" s="228" t="s">
        <v>9</v>
      </c>
      <c r="C135" s="8">
        <v>13</v>
      </c>
      <c r="D135" s="100">
        <v>16630.128205128207</v>
      </c>
      <c r="E135" s="276">
        <v>96.78972712680579</v>
      </c>
    </row>
    <row r="136" spans="1:5" ht="27" customHeight="1">
      <c r="A136" s="293"/>
      <c r="B136" s="229" t="s">
        <v>44</v>
      </c>
      <c r="C136" s="8">
        <v>1</v>
      </c>
      <c r="D136" s="100">
        <v>8616.666666666668</v>
      </c>
      <c r="E136" s="276">
        <v>0</v>
      </c>
    </row>
    <row r="137" spans="1:5" ht="15.75" customHeight="1">
      <c r="A137" s="293"/>
      <c r="B137" s="227" t="s">
        <v>8</v>
      </c>
      <c r="C137" s="8"/>
      <c r="D137" s="100">
        <v>0</v>
      </c>
      <c r="E137" s="276"/>
    </row>
    <row r="138" spans="1:5" ht="15.75" customHeight="1">
      <c r="A138" s="293"/>
      <c r="B138" s="228" t="s">
        <v>10</v>
      </c>
      <c r="C138" s="8">
        <v>0</v>
      </c>
      <c r="D138" s="100">
        <v>0</v>
      </c>
      <c r="E138" s="276"/>
    </row>
    <row r="139" spans="1:5" ht="25.5" customHeight="1">
      <c r="A139" s="293"/>
      <c r="B139" s="230" t="s">
        <v>11</v>
      </c>
      <c r="C139" s="8">
        <v>9</v>
      </c>
      <c r="D139" s="100">
        <v>14924.074074074073</v>
      </c>
      <c r="E139" s="276">
        <v>101.61211529066927</v>
      </c>
    </row>
    <row r="140" spans="1:5" ht="18" customHeight="1">
      <c r="A140" s="293"/>
      <c r="B140" s="230" t="s">
        <v>13</v>
      </c>
      <c r="C140" s="8">
        <v>16</v>
      </c>
      <c r="D140" s="100">
        <v>28745.833333333332</v>
      </c>
      <c r="E140" s="276">
        <v>54.518656716417915</v>
      </c>
    </row>
    <row r="141" spans="1:5" ht="15.75" customHeight="1">
      <c r="A141" s="293"/>
      <c r="B141" s="227" t="s">
        <v>8</v>
      </c>
      <c r="C141" s="8"/>
      <c r="D141" s="100">
        <v>0</v>
      </c>
      <c r="E141" s="276"/>
    </row>
    <row r="142" spans="1:5" ht="15.75" customHeight="1">
      <c r="A142" s="293"/>
      <c r="B142" s="228" t="s">
        <v>12</v>
      </c>
      <c r="C142" s="8">
        <v>16</v>
      </c>
      <c r="D142" s="100">
        <v>28745.833333333332</v>
      </c>
      <c r="E142" s="276">
        <v>54.518656716417915</v>
      </c>
    </row>
    <row r="143" spans="1:5" ht="15.75" customHeight="1" thickBot="1">
      <c r="A143" s="294"/>
      <c r="B143" s="229" t="s">
        <v>41</v>
      </c>
      <c r="C143" s="11">
        <v>5</v>
      </c>
      <c r="D143" s="100">
        <v>9924.999999999998</v>
      </c>
      <c r="E143" s="276">
        <v>92.87118977384465</v>
      </c>
    </row>
    <row r="144" spans="1:5" ht="44.25" customHeight="1" thickBot="1">
      <c r="A144" s="237" t="s">
        <v>84</v>
      </c>
      <c r="B144" s="273" t="s">
        <v>7</v>
      </c>
      <c r="C144" s="112">
        <v>98</v>
      </c>
      <c r="D144" s="238">
        <v>22698.129251700677</v>
      </c>
      <c r="E144" s="238">
        <v>100.73300417774402</v>
      </c>
    </row>
    <row r="145" spans="1:5" ht="18" customHeight="1">
      <c r="A145" s="295"/>
      <c r="B145" s="224" t="s">
        <v>14</v>
      </c>
      <c r="C145" s="8"/>
      <c r="D145" s="105">
        <v>0</v>
      </c>
      <c r="E145" s="276"/>
    </row>
    <row r="146" spans="1:5" ht="30" customHeight="1">
      <c r="A146" s="287"/>
      <c r="B146" s="225" t="s">
        <v>3</v>
      </c>
      <c r="C146" s="8">
        <v>3</v>
      </c>
      <c r="D146" s="100">
        <v>56955.55555555557</v>
      </c>
      <c r="E146" s="276">
        <v>167.14532871972318</v>
      </c>
    </row>
    <row r="147" spans="1:5" ht="29.25" customHeight="1">
      <c r="A147" s="287"/>
      <c r="B147" s="225" t="s">
        <v>2</v>
      </c>
      <c r="C147" s="8">
        <v>14</v>
      </c>
      <c r="D147" s="100">
        <v>32461.904761904756</v>
      </c>
      <c r="E147" s="276">
        <v>167.74257036016533</v>
      </c>
    </row>
    <row r="148" spans="1:5" ht="15" customHeight="1">
      <c r="A148" s="287"/>
      <c r="B148" s="225" t="s">
        <v>19</v>
      </c>
      <c r="C148" s="8">
        <v>0</v>
      </c>
      <c r="D148" s="100">
        <v>0</v>
      </c>
      <c r="E148" s="276"/>
    </row>
    <row r="149" spans="1:5" ht="30" customHeight="1">
      <c r="A149" s="287"/>
      <c r="B149" s="226" t="s">
        <v>42</v>
      </c>
      <c r="C149" s="8">
        <v>12</v>
      </c>
      <c r="D149" s="100">
        <v>18881.944444444445</v>
      </c>
      <c r="E149" s="276">
        <v>146.77285153928443</v>
      </c>
    </row>
    <row r="150" spans="1:5" ht="27" customHeight="1">
      <c r="A150" s="287"/>
      <c r="B150" s="225" t="s">
        <v>43</v>
      </c>
      <c r="C150" s="8">
        <v>30</v>
      </c>
      <c r="D150" s="100">
        <v>15048.333333333332</v>
      </c>
      <c r="E150" s="276">
        <v>118.8435213594524</v>
      </c>
    </row>
    <row r="151" spans="1:5" ht="17.25" customHeight="1">
      <c r="A151" s="287"/>
      <c r="B151" s="227" t="s">
        <v>8</v>
      </c>
      <c r="C151" s="8"/>
      <c r="D151" s="100">
        <v>0</v>
      </c>
      <c r="E151" s="276"/>
    </row>
    <row r="152" spans="1:5" ht="18" customHeight="1">
      <c r="A152" s="287"/>
      <c r="B152" s="228" t="s">
        <v>9</v>
      </c>
      <c r="C152" s="8">
        <v>26</v>
      </c>
      <c r="D152" s="100">
        <v>15206.08974358974</v>
      </c>
      <c r="E152" s="276">
        <v>120.56196199447784</v>
      </c>
    </row>
    <row r="153" spans="1:5" ht="28.5" customHeight="1">
      <c r="A153" s="287"/>
      <c r="B153" s="229" t="s">
        <v>44</v>
      </c>
      <c r="C153" s="8">
        <v>2</v>
      </c>
      <c r="D153" s="100">
        <v>13912.5</v>
      </c>
      <c r="E153" s="276">
        <v>131.19092627599247</v>
      </c>
    </row>
    <row r="154" spans="1:5" ht="18" customHeight="1">
      <c r="A154" s="287"/>
      <c r="B154" s="227" t="s">
        <v>8</v>
      </c>
      <c r="C154" s="8"/>
      <c r="D154" s="100">
        <v>0</v>
      </c>
      <c r="E154" s="276"/>
    </row>
    <row r="155" spans="1:5" ht="15.75" customHeight="1">
      <c r="A155" s="287"/>
      <c r="B155" s="228" t="s">
        <v>10</v>
      </c>
      <c r="C155" s="8">
        <v>2</v>
      </c>
      <c r="D155" s="100">
        <v>13912.5</v>
      </c>
      <c r="E155" s="276">
        <v>131.19092627599247</v>
      </c>
    </row>
    <row r="156" spans="1:5" ht="29.25" customHeight="1">
      <c r="A156" s="284"/>
      <c r="B156" s="230" t="s">
        <v>11</v>
      </c>
      <c r="C156" s="8">
        <v>2</v>
      </c>
      <c r="D156" s="100">
        <v>13966.666666666668</v>
      </c>
      <c r="E156" s="276">
        <v>133.8602329450915</v>
      </c>
    </row>
    <row r="157" spans="1:5" ht="15.75" customHeight="1">
      <c r="A157" s="287"/>
      <c r="B157" s="230" t="s">
        <v>13</v>
      </c>
      <c r="C157" s="8">
        <v>31</v>
      </c>
      <c r="D157" s="100">
        <v>26854.03225806451</v>
      </c>
      <c r="E157" s="276">
        <v>56.32342375580108</v>
      </c>
    </row>
    <row r="158" spans="1:5" ht="15.75" customHeight="1">
      <c r="A158" s="287"/>
      <c r="B158" s="227" t="s">
        <v>8</v>
      </c>
      <c r="C158" s="8"/>
      <c r="D158" s="100">
        <v>0</v>
      </c>
      <c r="E158" s="276"/>
    </row>
    <row r="159" spans="1:5" ht="18" customHeight="1">
      <c r="A159" s="287"/>
      <c r="B159" s="228" t="s">
        <v>12</v>
      </c>
      <c r="C159" s="8">
        <v>31</v>
      </c>
      <c r="D159" s="100">
        <v>26854.03225806451</v>
      </c>
      <c r="E159" s="276">
        <v>56.32342375580108</v>
      </c>
    </row>
    <row r="160" spans="1:5" ht="22.5" customHeight="1" thickBot="1">
      <c r="A160" s="285"/>
      <c r="B160" s="229" t="s">
        <v>41</v>
      </c>
      <c r="C160" s="11">
        <v>4</v>
      </c>
      <c r="D160" s="100">
        <v>8204.166666666668</v>
      </c>
      <c r="E160" s="276">
        <v>141.91489361702125</v>
      </c>
    </row>
    <row r="161" spans="1:5" ht="54" customHeight="1" thickBot="1">
      <c r="A161" s="237" t="s">
        <v>85</v>
      </c>
      <c r="B161" s="273" t="s">
        <v>7</v>
      </c>
      <c r="C161" s="112">
        <v>44</v>
      </c>
      <c r="D161" s="238">
        <v>20440.34090909091</v>
      </c>
      <c r="E161" s="238">
        <v>97.22381438931393</v>
      </c>
    </row>
    <row r="162" spans="1:5" ht="22.5" customHeight="1">
      <c r="A162" s="289"/>
      <c r="B162" s="224" t="s">
        <v>14</v>
      </c>
      <c r="C162" s="8"/>
      <c r="D162" s="105">
        <v>0</v>
      </c>
      <c r="E162" s="276"/>
    </row>
    <row r="163" spans="1:5" ht="30" customHeight="1">
      <c r="A163" s="290"/>
      <c r="B163" s="225" t="s">
        <v>3</v>
      </c>
      <c r="C163" s="8">
        <v>2</v>
      </c>
      <c r="D163" s="100">
        <v>45954.16666666667</v>
      </c>
      <c r="E163" s="276">
        <v>97.70456386713475</v>
      </c>
    </row>
    <row r="164" spans="1:5" ht="27.75" customHeight="1">
      <c r="A164" s="290"/>
      <c r="B164" s="225" t="s">
        <v>2</v>
      </c>
      <c r="C164" s="8">
        <v>6</v>
      </c>
      <c r="D164" s="100">
        <v>27593.05555555555</v>
      </c>
      <c r="E164" s="276">
        <v>109.1985428051002</v>
      </c>
    </row>
    <row r="165" spans="1:5" ht="30" customHeight="1">
      <c r="A165" s="290"/>
      <c r="B165" s="225" t="s">
        <v>19</v>
      </c>
      <c r="C165" s="8">
        <v>0</v>
      </c>
      <c r="D165" s="100">
        <v>0</v>
      </c>
      <c r="E165" s="276"/>
    </row>
    <row r="166" spans="1:5" ht="30" customHeight="1">
      <c r="A166" s="290"/>
      <c r="B166" s="226" t="s">
        <v>42</v>
      </c>
      <c r="C166" s="8">
        <v>6</v>
      </c>
      <c r="D166" s="100">
        <v>16686.111111111113</v>
      </c>
      <c r="E166" s="276">
        <v>95.58823529411765</v>
      </c>
    </row>
    <row r="167" spans="1:5" ht="27.75" customHeight="1">
      <c r="A167" s="290"/>
      <c r="B167" s="225" t="s">
        <v>43</v>
      </c>
      <c r="C167" s="8">
        <v>12</v>
      </c>
      <c r="D167" s="100">
        <v>13210.41666666667</v>
      </c>
      <c r="E167" s="276">
        <v>97.77150916784204</v>
      </c>
    </row>
    <row r="168" spans="1:5" ht="18" customHeight="1">
      <c r="A168" s="290"/>
      <c r="B168" s="227" t="s">
        <v>8</v>
      </c>
      <c r="C168" s="8"/>
      <c r="D168" s="100">
        <v>0</v>
      </c>
      <c r="E168" s="276"/>
    </row>
    <row r="169" spans="1:5" ht="20.25" customHeight="1">
      <c r="A169" s="290"/>
      <c r="B169" s="228" t="s">
        <v>9</v>
      </c>
      <c r="C169" s="8">
        <v>8</v>
      </c>
      <c r="D169" s="100">
        <v>12541.666666666666</v>
      </c>
      <c r="E169" s="276">
        <v>99.25</v>
      </c>
    </row>
    <row r="170" spans="1:5" ht="30" customHeight="1">
      <c r="A170" s="290"/>
      <c r="B170" s="229" t="s">
        <v>44</v>
      </c>
      <c r="C170" s="8">
        <v>2</v>
      </c>
      <c r="D170" s="100">
        <v>11633.333333333334</v>
      </c>
      <c r="E170" s="276">
        <v>73.84341637010677</v>
      </c>
    </row>
    <row r="171" spans="1:5" ht="18" customHeight="1">
      <c r="A171" s="290"/>
      <c r="B171" s="227" t="s">
        <v>8</v>
      </c>
      <c r="C171" s="8"/>
      <c r="D171" s="100">
        <v>0</v>
      </c>
      <c r="E171" s="276"/>
    </row>
    <row r="172" spans="1:5" ht="19.5" customHeight="1">
      <c r="A172" s="290"/>
      <c r="B172" s="228" t="s">
        <v>10</v>
      </c>
      <c r="C172" s="8">
        <v>1</v>
      </c>
      <c r="D172" s="100">
        <v>9249.999999999998</v>
      </c>
      <c r="E172" s="276">
        <v>50.749063670411985</v>
      </c>
    </row>
    <row r="173" spans="1:5" ht="27.75" customHeight="1">
      <c r="A173" s="290"/>
      <c r="B173" s="230" t="s">
        <v>11</v>
      </c>
      <c r="C173" s="8">
        <v>6</v>
      </c>
      <c r="D173" s="100">
        <v>12204.166666666668</v>
      </c>
      <c r="E173" s="276">
        <v>90.63270336894001</v>
      </c>
    </row>
    <row r="174" spans="1:5" ht="19.5" customHeight="1">
      <c r="A174" s="290"/>
      <c r="B174" s="230" t="s">
        <v>13</v>
      </c>
      <c r="C174" s="8">
        <v>8</v>
      </c>
      <c r="D174" s="100">
        <v>32947.91666666667</v>
      </c>
      <c r="E174" s="276">
        <v>90.34848366726436</v>
      </c>
    </row>
    <row r="175" spans="1:5" ht="17.25" customHeight="1">
      <c r="A175" s="290"/>
      <c r="B175" s="227" t="s">
        <v>8</v>
      </c>
      <c r="C175" s="8"/>
      <c r="D175" s="100">
        <v>0</v>
      </c>
      <c r="E175" s="276"/>
    </row>
    <row r="176" spans="1:5" ht="19.5" customHeight="1">
      <c r="A176" s="290"/>
      <c r="B176" s="228" t="s">
        <v>12</v>
      </c>
      <c r="C176" s="8">
        <v>8</v>
      </c>
      <c r="D176" s="100">
        <v>32947.91666666667</v>
      </c>
      <c r="E176" s="276">
        <v>90.34848366726436</v>
      </c>
    </row>
    <row r="177" spans="1:5" ht="19.5" customHeight="1" thickBot="1">
      <c r="A177" s="291"/>
      <c r="B177" s="229" t="s">
        <v>41</v>
      </c>
      <c r="C177" s="11">
        <v>2</v>
      </c>
      <c r="D177" s="100">
        <v>11595.833333333334</v>
      </c>
      <c r="E177" s="276">
        <v>174.36868686868684</v>
      </c>
    </row>
    <row r="178" spans="1:5" ht="45" customHeight="1" thickBot="1">
      <c r="A178" s="237" t="s">
        <v>86</v>
      </c>
      <c r="B178" s="237" t="s">
        <v>208</v>
      </c>
      <c r="C178" s="112">
        <v>55</v>
      </c>
      <c r="D178" s="238">
        <v>26104.393939393933</v>
      </c>
      <c r="E178" s="238">
        <v>67.30698424387086</v>
      </c>
    </row>
    <row r="179" spans="1:5" ht="20.25" customHeight="1">
      <c r="A179" s="289"/>
      <c r="B179" s="224" t="s">
        <v>14</v>
      </c>
      <c r="C179" s="8"/>
      <c r="D179" s="105">
        <v>0</v>
      </c>
      <c r="E179" s="276"/>
    </row>
    <row r="180" spans="1:5" ht="30" customHeight="1">
      <c r="A180" s="290"/>
      <c r="B180" s="225" t="s">
        <v>3</v>
      </c>
      <c r="C180" s="8">
        <v>2</v>
      </c>
      <c r="D180" s="100">
        <v>62541.666666666664</v>
      </c>
      <c r="E180" s="276">
        <v>86.27992633517495</v>
      </c>
    </row>
    <row r="181" spans="1:5" ht="31.5" customHeight="1">
      <c r="A181" s="290"/>
      <c r="B181" s="225" t="s">
        <v>2</v>
      </c>
      <c r="C181" s="8">
        <v>10</v>
      </c>
      <c r="D181" s="100">
        <v>34612.50000000001</v>
      </c>
      <c r="E181" s="276">
        <v>91.17967099788773</v>
      </c>
    </row>
    <row r="182" spans="1:5" ht="30.75" customHeight="1">
      <c r="A182" s="290"/>
      <c r="B182" s="225" t="s">
        <v>19</v>
      </c>
      <c r="C182" s="8">
        <v>0</v>
      </c>
      <c r="D182" s="100">
        <v>0</v>
      </c>
      <c r="E182" s="276"/>
    </row>
    <row r="183" spans="1:5" ht="30" customHeight="1">
      <c r="A183" s="290"/>
      <c r="B183" s="226" t="s">
        <v>42</v>
      </c>
      <c r="C183" s="8">
        <v>6</v>
      </c>
      <c r="D183" s="100">
        <v>18898.61111111111</v>
      </c>
      <c r="E183" s="276">
        <v>85.97180082098878</v>
      </c>
    </row>
    <row r="184" spans="1:5" ht="29.25" customHeight="1">
      <c r="A184" s="290"/>
      <c r="B184" s="225" t="s">
        <v>43</v>
      </c>
      <c r="C184" s="8">
        <v>5</v>
      </c>
      <c r="D184" s="100">
        <v>20058.33333333333</v>
      </c>
      <c r="E184" s="276">
        <v>80.19008572493478</v>
      </c>
    </row>
    <row r="185" spans="1:5" ht="17.25" customHeight="1">
      <c r="A185" s="290"/>
      <c r="B185" s="227" t="s">
        <v>8</v>
      </c>
      <c r="C185" s="8"/>
      <c r="D185" s="100">
        <v>0</v>
      </c>
      <c r="E185" s="276"/>
    </row>
    <row r="186" spans="1:5" ht="21.75" customHeight="1">
      <c r="A186" s="290"/>
      <c r="B186" s="228" t="s">
        <v>9</v>
      </c>
      <c r="C186" s="8">
        <v>4</v>
      </c>
      <c r="D186" s="100">
        <v>19547.916666666664</v>
      </c>
      <c r="E186" s="276">
        <v>78.66909753874202</v>
      </c>
    </row>
    <row r="187" spans="1:5" ht="26.25" customHeight="1">
      <c r="A187" s="290"/>
      <c r="B187" s="229" t="s">
        <v>44</v>
      </c>
      <c r="C187" s="8">
        <v>1</v>
      </c>
      <c r="D187" s="100">
        <v>17750</v>
      </c>
      <c r="E187" s="276">
        <v>93.96433470507543</v>
      </c>
    </row>
    <row r="188" spans="1:5" ht="19.5" customHeight="1">
      <c r="A188" s="290"/>
      <c r="B188" s="227" t="s">
        <v>8</v>
      </c>
      <c r="C188" s="8"/>
      <c r="D188" s="100">
        <v>0</v>
      </c>
      <c r="E188" s="276"/>
    </row>
    <row r="189" spans="1:5" ht="20.25" customHeight="1">
      <c r="A189" s="290"/>
      <c r="B189" s="228" t="s">
        <v>10</v>
      </c>
      <c r="C189" s="8">
        <v>0</v>
      </c>
      <c r="D189" s="100">
        <v>0</v>
      </c>
      <c r="E189" s="276"/>
    </row>
    <row r="190" spans="1:5" ht="27.75" customHeight="1">
      <c r="A190" s="290"/>
      <c r="B190" s="230" t="s">
        <v>11</v>
      </c>
      <c r="C190" s="8">
        <v>8</v>
      </c>
      <c r="D190" s="100">
        <v>15255.208333333336</v>
      </c>
      <c r="E190" s="276">
        <v>72.21681723419042</v>
      </c>
    </row>
    <row r="191" spans="1:5" ht="18" customHeight="1">
      <c r="A191" s="290"/>
      <c r="B191" s="230" t="s">
        <v>13</v>
      </c>
      <c r="C191" s="8">
        <v>16</v>
      </c>
      <c r="D191" s="100">
        <v>33810.416666666664</v>
      </c>
      <c r="E191" s="276">
        <v>46.007744269523194</v>
      </c>
    </row>
    <row r="192" spans="1:5" ht="15" customHeight="1">
      <c r="A192" s="290"/>
      <c r="B192" s="227" t="s">
        <v>8</v>
      </c>
      <c r="C192" s="8"/>
      <c r="D192" s="100">
        <v>0</v>
      </c>
      <c r="E192" s="276"/>
    </row>
    <row r="193" spans="1:5" ht="18" customHeight="1">
      <c r="A193" s="290"/>
      <c r="B193" s="228" t="s">
        <v>12</v>
      </c>
      <c r="C193" s="8">
        <v>16</v>
      </c>
      <c r="D193" s="100">
        <v>33810.416666666664</v>
      </c>
      <c r="E193" s="276">
        <v>46.007744269523194</v>
      </c>
    </row>
    <row r="194" spans="1:5" ht="18" customHeight="1" thickBot="1">
      <c r="A194" s="291"/>
      <c r="B194" s="229" t="s">
        <v>41</v>
      </c>
      <c r="C194" s="11">
        <v>7</v>
      </c>
      <c r="D194" s="100">
        <v>10013.095238095237</v>
      </c>
      <c r="E194" s="276">
        <v>81.60651920838183</v>
      </c>
    </row>
    <row r="195" spans="1:5" ht="38.25" customHeight="1" thickBot="1">
      <c r="A195" s="237" t="s">
        <v>87</v>
      </c>
      <c r="B195" s="273" t="s">
        <v>7</v>
      </c>
      <c r="C195" s="112">
        <v>110</v>
      </c>
      <c r="D195" s="238">
        <v>21086.363636363636</v>
      </c>
      <c r="E195" s="238">
        <v>92.91934770641373</v>
      </c>
    </row>
    <row r="196" spans="1:5" ht="21.75" customHeight="1">
      <c r="A196" s="289"/>
      <c r="B196" s="224" t="s">
        <v>14</v>
      </c>
      <c r="C196" s="8"/>
      <c r="D196" s="105">
        <v>0</v>
      </c>
      <c r="E196" s="276"/>
    </row>
    <row r="197" spans="1:5" ht="30" customHeight="1">
      <c r="A197" s="290"/>
      <c r="B197" s="225" t="s">
        <v>3</v>
      </c>
      <c r="C197" s="8">
        <v>2</v>
      </c>
      <c r="D197" s="100">
        <v>59108.33333333334</v>
      </c>
      <c r="E197" s="276">
        <v>154.50462351387054</v>
      </c>
    </row>
    <row r="198" spans="1:5" ht="29.25" customHeight="1">
      <c r="A198" s="290"/>
      <c r="B198" s="225" t="s">
        <v>2</v>
      </c>
      <c r="C198" s="8">
        <v>11</v>
      </c>
      <c r="D198" s="100">
        <v>32378.787878787884</v>
      </c>
      <c r="E198" s="276">
        <v>157.42160872528973</v>
      </c>
    </row>
    <row r="199" spans="1:5" ht="27.75" customHeight="1">
      <c r="A199" s="290"/>
      <c r="B199" s="225" t="s">
        <v>19</v>
      </c>
      <c r="C199" s="8">
        <v>0</v>
      </c>
      <c r="D199" s="100">
        <v>0</v>
      </c>
      <c r="E199" s="276"/>
    </row>
    <row r="200" spans="1:5" ht="30" customHeight="1">
      <c r="A200" s="290"/>
      <c r="B200" s="226" t="s">
        <v>42</v>
      </c>
      <c r="C200" s="8">
        <v>13</v>
      </c>
      <c r="D200" s="100">
        <v>17785.897435897434</v>
      </c>
      <c r="E200" s="276">
        <v>114.47859495060375</v>
      </c>
    </row>
    <row r="201" spans="1:5" ht="28.5" customHeight="1">
      <c r="A201" s="290"/>
      <c r="B201" s="225" t="s">
        <v>43</v>
      </c>
      <c r="C201" s="8">
        <v>31</v>
      </c>
      <c r="D201" s="100">
        <v>14928.763440860213</v>
      </c>
      <c r="E201" s="276">
        <v>121.81500024303698</v>
      </c>
    </row>
    <row r="202" spans="1:5" ht="21.75" customHeight="1">
      <c r="A202" s="290"/>
      <c r="B202" s="227" t="s">
        <v>8</v>
      </c>
      <c r="C202" s="8"/>
      <c r="D202" s="100">
        <v>0</v>
      </c>
      <c r="E202" s="276"/>
    </row>
    <row r="203" spans="1:5" ht="15.75" customHeight="1">
      <c r="A203" s="290"/>
      <c r="B203" s="228" t="s">
        <v>9</v>
      </c>
      <c r="C203" s="8">
        <v>25</v>
      </c>
      <c r="D203" s="100">
        <v>14503.666666666666</v>
      </c>
      <c r="E203" s="276">
        <v>117.506678539626</v>
      </c>
    </row>
    <row r="204" spans="1:5" ht="27" customHeight="1">
      <c r="A204" s="290"/>
      <c r="B204" s="229" t="s">
        <v>44</v>
      </c>
      <c r="C204" s="8">
        <v>2</v>
      </c>
      <c r="D204" s="100">
        <v>13924.999999999998</v>
      </c>
      <c r="E204" s="276">
        <v>107.02341137123746</v>
      </c>
    </row>
    <row r="205" spans="1:5" ht="17.25" customHeight="1">
      <c r="A205" s="290"/>
      <c r="B205" s="227" t="s">
        <v>8</v>
      </c>
      <c r="C205" s="8"/>
      <c r="D205" s="100">
        <v>0</v>
      </c>
      <c r="E205" s="276"/>
    </row>
    <row r="206" spans="1:5" ht="18" customHeight="1">
      <c r="A206" s="290"/>
      <c r="B206" s="228" t="s">
        <v>10</v>
      </c>
      <c r="C206" s="8">
        <v>2</v>
      </c>
      <c r="D206" s="100">
        <v>13924.999999999998</v>
      </c>
      <c r="E206" s="276">
        <v>107.02341137123746</v>
      </c>
    </row>
    <row r="207" spans="1:5" ht="30" customHeight="1">
      <c r="A207" s="290"/>
      <c r="B207" s="230" t="s">
        <v>11</v>
      </c>
      <c r="C207" s="8">
        <v>9</v>
      </c>
      <c r="D207" s="100">
        <v>11258.333333333334</v>
      </c>
      <c r="E207" s="276">
        <v>103.73195876288659</v>
      </c>
    </row>
    <row r="208" spans="1:5" ht="23.25" customHeight="1">
      <c r="A208" s="290"/>
      <c r="B208" s="230" t="s">
        <v>13</v>
      </c>
      <c r="C208" s="8">
        <v>34</v>
      </c>
      <c r="D208" s="100">
        <v>27667.647058823528</v>
      </c>
      <c r="E208" s="276">
        <v>59.60551778010546</v>
      </c>
    </row>
    <row r="209" spans="1:5" ht="19.5" customHeight="1">
      <c r="A209" s="290"/>
      <c r="B209" s="227" t="s">
        <v>8</v>
      </c>
      <c r="C209" s="8"/>
      <c r="D209" s="100">
        <v>0</v>
      </c>
      <c r="E209" s="276"/>
    </row>
    <row r="210" spans="1:5" ht="15.75" customHeight="1">
      <c r="A210" s="290"/>
      <c r="B210" s="228" t="s">
        <v>12</v>
      </c>
      <c r="C210" s="8">
        <v>33</v>
      </c>
      <c r="D210" s="100">
        <v>28255.55555555556</v>
      </c>
      <c r="E210" s="276">
        <v>59.266878958102254</v>
      </c>
    </row>
    <row r="211" spans="1:5" ht="16.5" customHeight="1" thickBot="1">
      <c r="A211" s="291"/>
      <c r="B211" s="229" t="s">
        <v>41</v>
      </c>
      <c r="C211" s="11">
        <v>8</v>
      </c>
      <c r="D211" s="100">
        <v>10154.166666666666</v>
      </c>
      <c r="E211" s="276">
        <v>101.0210396039604</v>
      </c>
    </row>
    <row r="212" spans="1:5" ht="44.25" customHeight="1" thickBot="1">
      <c r="A212" s="237" t="s">
        <v>88</v>
      </c>
      <c r="B212" s="273" t="s">
        <v>208</v>
      </c>
      <c r="C212" s="112">
        <v>46</v>
      </c>
      <c r="D212" s="238">
        <v>28466.485507246376</v>
      </c>
      <c r="E212" s="238">
        <v>87.99076947561072</v>
      </c>
    </row>
    <row r="213" spans="1:5" ht="19.5" customHeight="1">
      <c r="A213" s="290"/>
      <c r="B213" s="224" t="s">
        <v>14</v>
      </c>
      <c r="C213" s="8"/>
      <c r="D213" s="105">
        <v>0</v>
      </c>
      <c r="E213" s="276"/>
    </row>
    <row r="214" spans="1:5" ht="29.25" customHeight="1">
      <c r="A214" s="290"/>
      <c r="B214" s="225" t="s">
        <v>3</v>
      </c>
      <c r="C214" s="8">
        <v>2</v>
      </c>
      <c r="D214" s="100">
        <v>64483.333333333336</v>
      </c>
      <c r="E214" s="276">
        <v>72.2587340020754</v>
      </c>
    </row>
    <row r="215" spans="1:5" ht="30" customHeight="1">
      <c r="A215" s="290"/>
      <c r="B215" s="225" t="s">
        <v>2</v>
      </c>
      <c r="C215" s="8">
        <v>3</v>
      </c>
      <c r="D215" s="100">
        <v>41655.555555555555</v>
      </c>
      <c r="E215" s="276">
        <v>186.24109867751778</v>
      </c>
    </row>
    <row r="216" spans="1:5" ht="27" customHeight="1">
      <c r="A216" s="290"/>
      <c r="B216" s="225" t="s">
        <v>19</v>
      </c>
      <c r="C216" s="8">
        <v>0</v>
      </c>
      <c r="D216" s="100">
        <v>0</v>
      </c>
      <c r="E216" s="276"/>
    </row>
    <row r="217" spans="1:5" ht="30" customHeight="1">
      <c r="A217" s="290"/>
      <c r="B217" s="226" t="s">
        <v>42</v>
      </c>
      <c r="C217" s="8">
        <v>8</v>
      </c>
      <c r="D217" s="100">
        <v>25517.708333333336</v>
      </c>
      <c r="E217" s="276">
        <v>123.22082679225537</v>
      </c>
    </row>
    <row r="218" spans="1:5" ht="29.25" customHeight="1">
      <c r="A218" s="290"/>
      <c r="B218" s="225" t="s">
        <v>43</v>
      </c>
      <c r="C218" s="8">
        <v>13</v>
      </c>
      <c r="D218" s="100">
        <v>22776.923076923078</v>
      </c>
      <c r="E218" s="276">
        <v>129.8095703125</v>
      </c>
    </row>
    <row r="219" spans="1:5" ht="19.5" customHeight="1">
      <c r="A219" s="290"/>
      <c r="B219" s="227" t="s">
        <v>8</v>
      </c>
      <c r="C219" s="8"/>
      <c r="D219" s="100">
        <v>0</v>
      </c>
      <c r="E219" s="276"/>
    </row>
    <row r="220" spans="1:5" ht="17.25" customHeight="1">
      <c r="A220" s="290"/>
      <c r="B220" s="228" t="s">
        <v>9</v>
      </c>
      <c r="C220" s="8">
        <v>9</v>
      </c>
      <c r="D220" s="100">
        <v>23028.703703703708</v>
      </c>
      <c r="E220" s="276">
        <v>131.96131619294727</v>
      </c>
    </row>
    <row r="221" spans="1:5" ht="25.5" customHeight="1">
      <c r="A221" s="290"/>
      <c r="B221" s="229" t="s">
        <v>44</v>
      </c>
      <c r="C221" s="8">
        <v>1</v>
      </c>
      <c r="D221" s="100">
        <v>4591.666666666666</v>
      </c>
      <c r="E221" s="276">
        <v>42.5531914893617</v>
      </c>
    </row>
    <row r="222" spans="1:5" ht="14.25" customHeight="1">
      <c r="A222" s="290"/>
      <c r="B222" s="227" t="s">
        <v>8</v>
      </c>
      <c r="C222" s="8"/>
      <c r="D222" s="100">
        <v>0</v>
      </c>
      <c r="E222" s="276"/>
    </row>
    <row r="223" spans="1:5" ht="17.25" customHeight="1">
      <c r="A223" s="290"/>
      <c r="B223" s="228" t="s">
        <v>10</v>
      </c>
      <c r="C223" s="8">
        <v>0</v>
      </c>
      <c r="D223" s="100">
        <v>0</v>
      </c>
      <c r="E223" s="276"/>
    </row>
    <row r="224" spans="1:5" ht="30" customHeight="1">
      <c r="A224" s="290"/>
      <c r="B224" s="230" t="s">
        <v>11</v>
      </c>
      <c r="C224" s="8">
        <v>4</v>
      </c>
      <c r="D224" s="100">
        <v>19362.5</v>
      </c>
      <c r="E224" s="276">
        <v>118.16666666666669</v>
      </c>
    </row>
    <row r="225" spans="1:5" ht="21.75" customHeight="1">
      <c r="A225" s="290"/>
      <c r="B225" s="230" t="s">
        <v>13</v>
      </c>
      <c r="C225" s="8">
        <v>12</v>
      </c>
      <c r="D225" s="100">
        <v>36268.055555555555</v>
      </c>
      <c r="E225" s="276">
        <v>42.877817576612756</v>
      </c>
    </row>
    <row r="226" spans="1:5" ht="18" customHeight="1">
      <c r="A226" s="290"/>
      <c r="B226" s="227" t="s">
        <v>8</v>
      </c>
      <c r="C226" s="8"/>
      <c r="D226" s="100">
        <v>0</v>
      </c>
      <c r="E226" s="276"/>
    </row>
    <row r="227" spans="1:5" ht="17.25" customHeight="1">
      <c r="A227" s="290"/>
      <c r="B227" s="228" t="s">
        <v>12</v>
      </c>
      <c r="C227" s="8">
        <v>10</v>
      </c>
      <c r="D227" s="100">
        <v>36348.333333333336</v>
      </c>
      <c r="E227" s="276">
        <v>42.151477140014705</v>
      </c>
    </row>
    <row r="228" spans="1:5" ht="21" customHeight="1" thickBot="1">
      <c r="A228" s="290"/>
      <c r="B228" s="229" t="s">
        <v>41</v>
      </c>
      <c r="C228" s="11">
        <v>3</v>
      </c>
      <c r="D228" s="100">
        <v>12674.999999999998</v>
      </c>
      <c r="E228" s="276">
        <v>136.78526048284624</v>
      </c>
    </row>
    <row r="229" spans="1:5" ht="49.5" customHeight="1" thickBot="1">
      <c r="A229" s="237" t="s">
        <v>89</v>
      </c>
      <c r="B229" s="273" t="s">
        <v>7</v>
      </c>
      <c r="C229" s="112">
        <v>102</v>
      </c>
      <c r="D229" s="238">
        <v>20445.83333333333</v>
      </c>
      <c r="E229" s="238">
        <v>85.30254959672794</v>
      </c>
    </row>
    <row r="230" spans="1:5" ht="21.75" customHeight="1">
      <c r="A230" s="289"/>
      <c r="B230" s="224" t="s">
        <v>14</v>
      </c>
      <c r="C230" s="8"/>
      <c r="D230" s="105">
        <v>0</v>
      </c>
      <c r="E230" s="276"/>
    </row>
    <row r="231" spans="1:5" ht="30" customHeight="1">
      <c r="A231" s="290"/>
      <c r="B231" s="225" t="s">
        <v>3</v>
      </c>
      <c r="C231" s="8">
        <v>3</v>
      </c>
      <c r="D231" s="100">
        <v>48458.33333333334</v>
      </c>
      <c r="E231" s="276">
        <v>112.47604112214671</v>
      </c>
    </row>
    <row r="232" spans="1:5" ht="29.25" customHeight="1">
      <c r="A232" s="290"/>
      <c r="B232" s="225" t="s">
        <v>2</v>
      </c>
      <c r="C232" s="8">
        <v>10</v>
      </c>
      <c r="D232" s="100">
        <v>28507.500000000004</v>
      </c>
      <c r="E232" s="276">
        <v>125.25739727298027</v>
      </c>
    </row>
    <row r="233" spans="1:5" ht="27" customHeight="1">
      <c r="A233" s="290"/>
      <c r="B233" s="225" t="s">
        <v>19</v>
      </c>
      <c r="C233" s="8">
        <v>3</v>
      </c>
      <c r="D233" s="100">
        <v>22494.444444444445</v>
      </c>
      <c r="E233" s="276">
        <v>106.66183924692254</v>
      </c>
    </row>
    <row r="234" spans="1:5" ht="30" customHeight="1">
      <c r="A234" s="290"/>
      <c r="B234" s="226" t="s">
        <v>42</v>
      </c>
      <c r="C234" s="8">
        <v>13</v>
      </c>
      <c r="D234" s="100">
        <v>15967.307692307691</v>
      </c>
      <c r="E234" s="276">
        <v>111.62177020340846</v>
      </c>
    </row>
    <row r="235" spans="1:5" ht="27.75" customHeight="1">
      <c r="A235" s="290"/>
      <c r="B235" s="225" t="s">
        <v>43</v>
      </c>
      <c r="C235" s="8">
        <v>33</v>
      </c>
      <c r="D235" s="100">
        <v>14182.828282828285</v>
      </c>
      <c r="E235" s="276">
        <v>103.42887056667973</v>
      </c>
    </row>
    <row r="236" spans="1:5" ht="18" customHeight="1">
      <c r="A236" s="290"/>
      <c r="B236" s="227" t="s">
        <v>8</v>
      </c>
      <c r="C236" s="8"/>
      <c r="D236" s="100">
        <v>0</v>
      </c>
      <c r="E236" s="276"/>
    </row>
    <row r="237" spans="1:5" ht="19.5" customHeight="1">
      <c r="A237" s="290"/>
      <c r="B237" s="228" t="s">
        <v>9</v>
      </c>
      <c r="C237" s="8">
        <v>28</v>
      </c>
      <c r="D237" s="100">
        <v>13852.97619047619</v>
      </c>
      <c r="E237" s="276">
        <v>101.63832434674408</v>
      </c>
    </row>
    <row r="238" spans="1:5" ht="27" customHeight="1">
      <c r="A238" s="290"/>
      <c r="B238" s="229" t="s">
        <v>44</v>
      </c>
      <c r="C238" s="8">
        <v>1</v>
      </c>
      <c r="D238" s="100">
        <v>14083.333333333336</v>
      </c>
      <c r="E238" s="276">
        <v>82.7485380116959</v>
      </c>
    </row>
    <row r="239" spans="1:5" ht="18" customHeight="1">
      <c r="A239" s="290"/>
      <c r="B239" s="227" t="s">
        <v>8</v>
      </c>
      <c r="C239" s="8"/>
      <c r="D239" s="100">
        <v>0</v>
      </c>
      <c r="E239" s="276"/>
    </row>
    <row r="240" spans="1:5" ht="18" customHeight="1">
      <c r="A240" s="290"/>
      <c r="B240" s="228" t="s">
        <v>10</v>
      </c>
      <c r="C240" s="8">
        <v>1</v>
      </c>
      <c r="D240" s="100">
        <v>11458.333333333334</v>
      </c>
      <c r="E240" s="276">
        <v>107.08661417322833</v>
      </c>
    </row>
    <row r="241" spans="1:5" ht="30" customHeight="1">
      <c r="A241" s="290"/>
      <c r="B241" s="230" t="s">
        <v>11</v>
      </c>
      <c r="C241" s="8">
        <v>4</v>
      </c>
      <c r="D241" s="100">
        <v>10450.000000000002</v>
      </c>
      <c r="E241" s="276">
        <v>81.42389525368249</v>
      </c>
    </row>
    <row r="242" spans="1:5" ht="22.5" customHeight="1">
      <c r="A242" s="290"/>
      <c r="B242" s="230" t="s">
        <v>13</v>
      </c>
      <c r="C242" s="8">
        <v>29</v>
      </c>
      <c r="D242" s="100">
        <v>27837.068965517232</v>
      </c>
      <c r="E242" s="276">
        <v>59.02776327059266</v>
      </c>
    </row>
    <row r="243" spans="1:5" ht="19.5" customHeight="1">
      <c r="A243" s="290"/>
      <c r="B243" s="227" t="s">
        <v>8</v>
      </c>
      <c r="C243" s="8"/>
      <c r="D243" s="100">
        <v>0</v>
      </c>
      <c r="E243" s="276"/>
    </row>
    <row r="244" spans="1:5" ht="17.25" customHeight="1">
      <c r="A244" s="290"/>
      <c r="B244" s="228" t="s">
        <v>12</v>
      </c>
      <c r="C244" s="8">
        <v>29</v>
      </c>
      <c r="D244" s="100">
        <v>27837.068965517232</v>
      </c>
      <c r="E244" s="276">
        <v>59.02776327059266</v>
      </c>
    </row>
    <row r="245" spans="1:5" ht="18.75" customHeight="1" thickBot="1">
      <c r="A245" s="290"/>
      <c r="B245" s="229" t="s">
        <v>41</v>
      </c>
      <c r="C245" s="11">
        <v>6</v>
      </c>
      <c r="D245" s="100">
        <v>8129.166666666668</v>
      </c>
      <c r="E245" s="276">
        <v>71.83638687686408</v>
      </c>
    </row>
    <row r="246" spans="1:5" ht="48" customHeight="1" thickBot="1">
      <c r="A246" s="237" t="s">
        <v>90</v>
      </c>
      <c r="B246" s="273" t="s">
        <v>7</v>
      </c>
      <c r="C246" s="112">
        <v>66</v>
      </c>
      <c r="D246" s="238">
        <v>21169.19191919192</v>
      </c>
      <c r="E246" s="238">
        <v>89.36366767920333</v>
      </c>
    </row>
    <row r="247" spans="1:5" ht="19.5" customHeight="1">
      <c r="A247" s="289"/>
      <c r="B247" s="224" t="s">
        <v>14</v>
      </c>
      <c r="C247" s="8"/>
      <c r="D247" s="105">
        <v>0</v>
      </c>
      <c r="E247" s="276"/>
    </row>
    <row r="248" spans="1:5" ht="30" customHeight="1">
      <c r="A248" s="290"/>
      <c r="B248" s="225" t="s">
        <v>3</v>
      </c>
      <c r="C248" s="8">
        <v>2</v>
      </c>
      <c r="D248" s="100">
        <v>43012.50000000001</v>
      </c>
      <c r="E248" s="276">
        <v>78.91795783591567</v>
      </c>
    </row>
    <row r="249" spans="1:5" ht="57" customHeight="1">
      <c r="A249" s="290"/>
      <c r="B249" s="225" t="s">
        <v>2</v>
      </c>
      <c r="C249" s="8">
        <v>7</v>
      </c>
      <c r="D249" s="100">
        <v>26198.80952380952</v>
      </c>
      <c r="E249" s="276">
        <v>104.55426356589147</v>
      </c>
    </row>
    <row r="250" spans="1:5" ht="27.75" customHeight="1">
      <c r="A250" s="290"/>
      <c r="B250" s="225" t="s">
        <v>19</v>
      </c>
      <c r="C250" s="8">
        <v>0</v>
      </c>
      <c r="D250" s="100">
        <v>0</v>
      </c>
      <c r="E250" s="276"/>
    </row>
    <row r="251" spans="1:5" ht="30" customHeight="1">
      <c r="A251" s="290"/>
      <c r="B251" s="226" t="s">
        <v>42</v>
      </c>
      <c r="C251" s="8">
        <v>1</v>
      </c>
      <c r="D251" s="100">
        <v>8400</v>
      </c>
      <c r="E251" s="276">
        <v>303.72093023255815</v>
      </c>
    </row>
    <row r="252" spans="1:5" ht="26.25" customHeight="1">
      <c r="A252" s="290"/>
      <c r="B252" s="225" t="s">
        <v>43</v>
      </c>
      <c r="C252" s="8">
        <v>22</v>
      </c>
      <c r="D252" s="100">
        <v>17700.378787878788</v>
      </c>
      <c r="E252" s="276">
        <v>137.82849737202102</v>
      </c>
    </row>
    <row r="253" spans="1:5" ht="19.5" customHeight="1">
      <c r="A253" s="290"/>
      <c r="B253" s="227" t="s">
        <v>8</v>
      </c>
      <c r="C253" s="8"/>
      <c r="D253" s="100">
        <v>0</v>
      </c>
      <c r="E253" s="276"/>
    </row>
    <row r="254" spans="1:5" ht="18" customHeight="1">
      <c r="A254" s="290"/>
      <c r="B254" s="228" t="s">
        <v>9</v>
      </c>
      <c r="C254" s="8">
        <v>15</v>
      </c>
      <c r="D254" s="100">
        <v>17368.88888888889</v>
      </c>
      <c r="E254" s="276">
        <v>137.40922682614269</v>
      </c>
    </row>
    <row r="255" spans="1:5" ht="28.5" customHeight="1">
      <c r="A255" s="290"/>
      <c r="B255" s="229" t="s">
        <v>44</v>
      </c>
      <c r="C255" s="8">
        <v>1</v>
      </c>
      <c r="D255" s="100">
        <v>13200.000000000002</v>
      </c>
      <c r="E255" s="276">
        <v>125</v>
      </c>
    </row>
    <row r="256" spans="1:5" ht="17.25" customHeight="1">
      <c r="A256" s="290"/>
      <c r="B256" s="227" t="s">
        <v>8</v>
      </c>
      <c r="C256" s="8"/>
      <c r="D256" s="100">
        <v>0</v>
      </c>
      <c r="E256" s="276"/>
    </row>
    <row r="257" spans="1:5" ht="19.5" customHeight="1">
      <c r="A257" s="290"/>
      <c r="B257" s="228" t="s">
        <v>10</v>
      </c>
      <c r="C257" s="8">
        <v>1</v>
      </c>
      <c r="D257" s="100">
        <v>13200.000000000002</v>
      </c>
      <c r="E257" s="276">
        <v>125</v>
      </c>
    </row>
    <row r="258" spans="1:5" ht="29.25" customHeight="1">
      <c r="A258" s="290"/>
      <c r="B258" s="230" t="s">
        <v>11</v>
      </c>
      <c r="C258" s="8">
        <v>11</v>
      </c>
      <c r="D258" s="100">
        <v>14781.81818181818</v>
      </c>
      <c r="E258" s="276">
        <v>126.66952666952669</v>
      </c>
    </row>
    <row r="259" spans="1:5" ht="19.5" customHeight="1">
      <c r="A259" s="290"/>
      <c r="B259" s="230" t="s">
        <v>13</v>
      </c>
      <c r="C259" s="8">
        <v>16</v>
      </c>
      <c r="D259" s="100">
        <v>30560.937500000004</v>
      </c>
      <c r="E259" s="276">
        <v>46.90378006872852</v>
      </c>
    </row>
    <row r="260" spans="1:5" ht="17.25" customHeight="1">
      <c r="A260" s="290"/>
      <c r="B260" s="227" t="s">
        <v>8</v>
      </c>
      <c r="C260" s="8"/>
      <c r="D260" s="100">
        <v>0</v>
      </c>
      <c r="E260" s="276"/>
    </row>
    <row r="261" spans="1:5" ht="18" customHeight="1">
      <c r="A261" s="290"/>
      <c r="B261" s="228" t="s">
        <v>12</v>
      </c>
      <c r="C261" s="8">
        <v>16</v>
      </c>
      <c r="D261" s="100">
        <v>30560.937500000004</v>
      </c>
      <c r="E261" s="276">
        <v>46.90378006872852</v>
      </c>
    </row>
    <row r="262" spans="1:5" ht="27.75" customHeight="1" thickBot="1">
      <c r="A262" s="291"/>
      <c r="B262" s="229" t="s">
        <v>41</v>
      </c>
      <c r="C262" s="11">
        <v>6</v>
      </c>
      <c r="D262" s="100">
        <v>10861.111111111113</v>
      </c>
      <c r="E262" s="276">
        <v>174.04426559356136</v>
      </c>
    </row>
    <row r="263" spans="1:5" ht="38.25" customHeight="1" thickBot="1">
      <c r="A263" s="237" t="s">
        <v>91</v>
      </c>
      <c r="B263" s="273" t="s">
        <v>7</v>
      </c>
      <c r="C263" s="112">
        <v>53</v>
      </c>
      <c r="D263" s="238">
        <v>22785.06289308176</v>
      </c>
      <c r="E263" s="238">
        <v>96.85691693922294</v>
      </c>
    </row>
    <row r="264" spans="1:5" ht="21.75" customHeight="1">
      <c r="A264" s="289"/>
      <c r="B264" s="224" t="s">
        <v>14</v>
      </c>
      <c r="C264" s="8"/>
      <c r="D264" s="105"/>
      <c r="E264" s="276"/>
    </row>
    <row r="265" spans="1:5" ht="30" customHeight="1">
      <c r="A265" s="290"/>
      <c r="B265" s="225" t="s">
        <v>3</v>
      </c>
      <c r="C265" s="8">
        <v>3</v>
      </c>
      <c r="D265" s="100">
        <v>45002.77777777779</v>
      </c>
      <c r="E265" s="276">
        <v>96.78601165695252</v>
      </c>
    </row>
    <row r="266" spans="1:5" ht="29.25" customHeight="1">
      <c r="A266" s="290"/>
      <c r="B266" s="225" t="s">
        <v>2</v>
      </c>
      <c r="C266" s="8">
        <v>8</v>
      </c>
      <c r="D266" s="100">
        <v>30297.916666666668</v>
      </c>
      <c r="E266" s="276">
        <v>134.07070049880718</v>
      </c>
    </row>
    <row r="267" spans="1:5" ht="30.75" customHeight="1">
      <c r="A267" s="290"/>
      <c r="B267" s="225" t="s">
        <v>19</v>
      </c>
      <c r="C267" s="8">
        <v>0</v>
      </c>
      <c r="D267" s="100">
        <v>0</v>
      </c>
      <c r="E267" s="276"/>
    </row>
    <row r="268" spans="1:5" ht="30" customHeight="1">
      <c r="A268" s="290"/>
      <c r="B268" s="226" t="s">
        <v>42</v>
      </c>
      <c r="C268" s="8">
        <v>7</v>
      </c>
      <c r="D268" s="100">
        <v>19080.952380952378</v>
      </c>
      <c r="E268" s="276">
        <v>110.59214383427789</v>
      </c>
    </row>
    <row r="269" spans="1:5" ht="31.5" customHeight="1">
      <c r="A269" s="290"/>
      <c r="B269" s="225" t="s">
        <v>43</v>
      </c>
      <c r="C269" s="8">
        <v>13</v>
      </c>
      <c r="D269" s="100">
        <v>14510.256410256412</v>
      </c>
      <c r="E269" s="276">
        <v>104.76620736390332</v>
      </c>
    </row>
    <row r="270" spans="1:5" ht="18" customHeight="1">
      <c r="A270" s="290"/>
      <c r="B270" s="227" t="s">
        <v>8</v>
      </c>
      <c r="C270" s="8"/>
      <c r="D270" s="100">
        <v>0</v>
      </c>
      <c r="E270" s="276"/>
    </row>
    <row r="271" spans="1:5" ht="20.25" customHeight="1">
      <c r="A271" s="290"/>
      <c r="B271" s="228" t="s">
        <v>9</v>
      </c>
      <c r="C271" s="8">
        <v>12</v>
      </c>
      <c r="D271" s="100">
        <v>14412.500000000004</v>
      </c>
      <c r="E271" s="276">
        <v>103.8022351797862</v>
      </c>
    </row>
    <row r="272" spans="1:5" ht="27" customHeight="1">
      <c r="A272" s="290"/>
      <c r="B272" s="229" t="s">
        <v>44</v>
      </c>
      <c r="C272" s="8">
        <v>0</v>
      </c>
      <c r="D272" s="100">
        <v>0</v>
      </c>
      <c r="E272" s="276"/>
    </row>
    <row r="273" spans="1:5" ht="17.25" customHeight="1">
      <c r="A273" s="290"/>
      <c r="B273" s="227" t="s">
        <v>8</v>
      </c>
      <c r="C273" s="8"/>
      <c r="D273" s="100">
        <v>0</v>
      </c>
      <c r="E273" s="276"/>
    </row>
    <row r="274" spans="1:5" ht="15.75" customHeight="1">
      <c r="A274" s="290"/>
      <c r="B274" s="228" t="s">
        <v>10</v>
      </c>
      <c r="C274" s="8">
        <v>0</v>
      </c>
      <c r="D274" s="100">
        <v>0</v>
      </c>
      <c r="E274" s="276"/>
    </row>
    <row r="275" spans="1:5" ht="30" customHeight="1">
      <c r="A275" s="290"/>
      <c r="B275" s="230" t="s">
        <v>11</v>
      </c>
      <c r="C275" s="8">
        <v>3</v>
      </c>
      <c r="D275" s="100">
        <v>14738.888888888889</v>
      </c>
      <c r="E275" s="276">
        <v>122.72727272727273</v>
      </c>
    </row>
    <row r="276" spans="1:5" ht="19.5" customHeight="1">
      <c r="A276" s="290"/>
      <c r="B276" s="230" t="s">
        <v>13</v>
      </c>
      <c r="C276" s="8">
        <v>14</v>
      </c>
      <c r="D276" s="100">
        <v>29283.333333333332</v>
      </c>
      <c r="E276" s="276">
        <v>68.71407888386784</v>
      </c>
    </row>
    <row r="277" spans="1:5" ht="19.5" customHeight="1">
      <c r="A277" s="290"/>
      <c r="B277" s="227" t="s">
        <v>8</v>
      </c>
      <c r="C277" s="8"/>
      <c r="D277" s="100">
        <v>0</v>
      </c>
      <c r="E277" s="276"/>
    </row>
    <row r="278" spans="1:5" ht="17.25" customHeight="1">
      <c r="A278" s="290"/>
      <c r="B278" s="228" t="s">
        <v>12</v>
      </c>
      <c r="C278" s="8">
        <v>14</v>
      </c>
      <c r="D278" s="100">
        <v>29282.7380952381</v>
      </c>
      <c r="E278" s="276">
        <v>68.71407888386784</v>
      </c>
    </row>
    <row r="279" spans="1:5" ht="16.5" customHeight="1" thickBot="1">
      <c r="A279" s="291"/>
      <c r="B279" s="229" t="s">
        <v>41</v>
      </c>
      <c r="C279" s="11">
        <v>5</v>
      </c>
      <c r="D279" s="100">
        <v>10766.666666666668</v>
      </c>
      <c r="E279" s="276">
        <v>158.93363584798635</v>
      </c>
    </row>
    <row r="280" spans="1:5" ht="45" customHeight="1" thickBot="1">
      <c r="A280" s="237" t="s">
        <v>92</v>
      </c>
      <c r="B280" s="273" t="s">
        <v>7</v>
      </c>
      <c r="C280" s="112">
        <v>50</v>
      </c>
      <c r="D280" s="238">
        <v>23205.666666666668</v>
      </c>
      <c r="E280" s="403" t="s">
        <v>247</v>
      </c>
    </row>
    <row r="281" spans="1:5" ht="18" customHeight="1">
      <c r="A281" s="289"/>
      <c r="B281" s="224" t="s">
        <v>14</v>
      </c>
      <c r="C281" s="8"/>
      <c r="D281" s="105"/>
      <c r="E281" s="276"/>
    </row>
    <row r="282" spans="1:5" ht="30" customHeight="1">
      <c r="A282" s="290"/>
      <c r="B282" s="225" t="s">
        <v>3</v>
      </c>
      <c r="C282" s="8">
        <v>1</v>
      </c>
      <c r="D282" s="100">
        <v>49141.66666666666</v>
      </c>
      <c r="E282" s="276">
        <v>122.43198223209329</v>
      </c>
    </row>
    <row r="283" spans="1:5" ht="29.25" customHeight="1">
      <c r="A283" s="290"/>
      <c r="B283" s="225" t="s">
        <v>2</v>
      </c>
      <c r="C283" s="8">
        <v>7</v>
      </c>
      <c r="D283" s="100">
        <v>31338.09523809524</v>
      </c>
      <c r="E283" s="276">
        <v>125.7688364941056</v>
      </c>
    </row>
    <row r="284" spans="1:5" ht="27.75" customHeight="1">
      <c r="A284" s="290"/>
      <c r="B284" s="225" t="s">
        <v>19</v>
      </c>
      <c r="C284" s="8">
        <v>0</v>
      </c>
      <c r="D284" s="100">
        <v>0</v>
      </c>
      <c r="E284" s="276"/>
    </row>
    <row r="285" spans="1:5" ht="30" customHeight="1">
      <c r="A285" s="290"/>
      <c r="B285" s="226" t="s">
        <v>42</v>
      </c>
      <c r="C285" s="8">
        <v>16</v>
      </c>
      <c r="D285" s="100">
        <v>20684.895833333332</v>
      </c>
      <c r="E285" s="276">
        <v>125.1543942992874</v>
      </c>
    </row>
    <row r="286" spans="1:5" ht="29.25" customHeight="1">
      <c r="A286" s="290"/>
      <c r="B286" s="225" t="s">
        <v>43</v>
      </c>
      <c r="C286" s="8">
        <v>10</v>
      </c>
      <c r="D286" s="100">
        <v>18555</v>
      </c>
      <c r="E286" s="276">
        <v>136.76429567642958</v>
      </c>
    </row>
    <row r="287" spans="1:5" ht="22.5" customHeight="1">
      <c r="A287" s="290"/>
      <c r="B287" s="227" t="s">
        <v>8</v>
      </c>
      <c r="C287" s="8"/>
      <c r="D287" s="100">
        <v>0</v>
      </c>
      <c r="E287" s="276"/>
    </row>
    <row r="288" spans="1:5" ht="21.75" customHeight="1">
      <c r="A288" s="290"/>
      <c r="B288" s="228" t="s">
        <v>9</v>
      </c>
      <c r="C288" s="8">
        <v>8</v>
      </c>
      <c r="D288" s="100">
        <v>17961.458333333336</v>
      </c>
      <c r="E288" s="276">
        <v>175.31542531542533</v>
      </c>
    </row>
    <row r="289" spans="1:5" ht="30" customHeight="1">
      <c r="A289" s="290"/>
      <c r="B289" s="229" t="s">
        <v>44</v>
      </c>
      <c r="C289" s="8">
        <v>1</v>
      </c>
      <c r="D289" s="100">
        <v>13808.333333333332</v>
      </c>
      <c r="E289" s="276">
        <v>168.75</v>
      </c>
    </row>
    <row r="290" spans="1:5" ht="19.5" customHeight="1">
      <c r="A290" s="290"/>
      <c r="B290" s="227" t="s">
        <v>8</v>
      </c>
      <c r="C290" s="8"/>
      <c r="D290" s="100">
        <v>0</v>
      </c>
      <c r="E290" s="276"/>
    </row>
    <row r="291" spans="1:5" ht="20.25" customHeight="1">
      <c r="A291" s="290"/>
      <c r="B291" s="228" t="s">
        <v>10</v>
      </c>
      <c r="C291" s="8">
        <v>1</v>
      </c>
      <c r="D291" s="100">
        <v>13766.666666666666</v>
      </c>
      <c r="E291" s="276">
        <v>168.75</v>
      </c>
    </row>
    <row r="292" spans="1:5" ht="30" customHeight="1">
      <c r="A292" s="290"/>
      <c r="B292" s="230" t="s">
        <v>11</v>
      </c>
      <c r="C292" s="8">
        <v>2</v>
      </c>
      <c r="D292" s="100">
        <v>17420.833333333336</v>
      </c>
      <c r="E292" s="276">
        <v>134.59162663006177</v>
      </c>
    </row>
    <row r="293" spans="1:5" ht="20.25" customHeight="1">
      <c r="A293" s="290"/>
      <c r="B293" s="230" t="s">
        <v>13</v>
      </c>
      <c r="C293" s="8">
        <v>10</v>
      </c>
      <c r="D293" s="100">
        <v>29191.66666666666</v>
      </c>
      <c r="E293" s="276">
        <v>85.12262684953721</v>
      </c>
    </row>
    <row r="294" spans="1:5" ht="22.5" customHeight="1">
      <c r="A294" s="290"/>
      <c r="B294" s="227" t="s">
        <v>8</v>
      </c>
      <c r="C294" s="8"/>
      <c r="D294" s="100">
        <v>0</v>
      </c>
      <c r="E294" s="276"/>
    </row>
    <row r="295" spans="1:5" ht="20.25" customHeight="1">
      <c r="A295" s="290"/>
      <c r="B295" s="228" t="s">
        <v>12</v>
      </c>
      <c r="C295" s="8">
        <v>10</v>
      </c>
      <c r="D295" s="100">
        <v>29191.66666666666</v>
      </c>
      <c r="E295" s="276">
        <v>85.12262684953721</v>
      </c>
    </row>
    <row r="296" spans="1:5" ht="18" customHeight="1" thickBot="1">
      <c r="A296" s="290"/>
      <c r="B296" s="229" t="s">
        <v>41</v>
      </c>
      <c r="C296" s="11">
        <v>3</v>
      </c>
      <c r="D296" s="100">
        <v>11566.666666666664</v>
      </c>
      <c r="E296" s="412">
        <v>197.33210671573136</v>
      </c>
    </row>
    <row r="297" spans="1:5" ht="54" customHeight="1" thickBot="1">
      <c r="A297" s="445" t="s">
        <v>248</v>
      </c>
      <c r="B297" s="439"/>
      <c r="C297" s="439"/>
      <c r="D297" s="439"/>
      <c r="E297" s="440"/>
    </row>
    <row r="298" spans="1:5" ht="47.25" customHeight="1" thickBot="1">
      <c r="A298" s="237" t="s">
        <v>93</v>
      </c>
      <c r="B298" s="273" t="s">
        <v>7</v>
      </c>
      <c r="C298" s="112">
        <v>59</v>
      </c>
      <c r="D298" s="238">
        <v>20859.88700564972</v>
      </c>
      <c r="E298" s="238">
        <v>94.83155620106982</v>
      </c>
    </row>
    <row r="299" spans="1:5" ht="30" customHeight="1">
      <c r="A299" s="289"/>
      <c r="B299" s="224" t="s">
        <v>14</v>
      </c>
      <c r="C299" s="8"/>
      <c r="D299" s="105"/>
      <c r="E299" s="276"/>
    </row>
    <row r="300" spans="1:5" ht="30" customHeight="1">
      <c r="A300" s="290"/>
      <c r="B300" s="225" t="s">
        <v>3</v>
      </c>
      <c r="C300" s="8">
        <v>2</v>
      </c>
      <c r="D300" s="100">
        <v>52812.5</v>
      </c>
      <c r="E300" s="276">
        <v>127.38244908222278</v>
      </c>
    </row>
    <row r="301" spans="1:5" ht="15" customHeight="1">
      <c r="A301" s="290"/>
      <c r="B301" s="225" t="s">
        <v>2</v>
      </c>
      <c r="C301" s="8">
        <v>7</v>
      </c>
      <c r="D301" s="100">
        <v>31778.571428571424</v>
      </c>
      <c r="E301" s="276">
        <v>131.46152871086323</v>
      </c>
    </row>
    <row r="302" spans="1:5" ht="15.75" customHeight="1">
      <c r="A302" s="290"/>
      <c r="B302" s="225" t="s">
        <v>19</v>
      </c>
      <c r="C302" s="8">
        <v>0</v>
      </c>
      <c r="D302" s="100">
        <v>0</v>
      </c>
      <c r="E302" s="276"/>
    </row>
    <row r="303" spans="1:5" ht="30" customHeight="1">
      <c r="A303" s="290"/>
      <c r="B303" s="226" t="s">
        <v>42</v>
      </c>
      <c r="C303" s="8">
        <v>5</v>
      </c>
      <c r="D303" s="100">
        <v>16758.33333333333</v>
      </c>
      <c r="E303" s="276">
        <v>159.51403148528405</v>
      </c>
    </row>
    <row r="304" spans="1:5" ht="29.25" customHeight="1">
      <c r="A304" s="290"/>
      <c r="B304" s="225" t="s">
        <v>43</v>
      </c>
      <c r="C304" s="8">
        <v>14</v>
      </c>
      <c r="D304" s="100">
        <v>16694.64285714286</v>
      </c>
      <c r="E304" s="276">
        <v>119.30992736077482</v>
      </c>
    </row>
    <row r="305" spans="1:5" ht="15.75" customHeight="1">
      <c r="A305" s="290"/>
      <c r="B305" s="227" t="s">
        <v>8</v>
      </c>
      <c r="C305" s="8"/>
      <c r="D305" s="100">
        <v>0</v>
      </c>
      <c r="E305" s="276"/>
    </row>
    <row r="306" spans="1:5" ht="18" customHeight="1">
      <c r="A306" s="290"/>
      <c r="B306" s="228" t="s">
        <v>9</v>
      </c>
      <c r="C306" s="8">
        <v>11</v>
      </c>
      <c r="D306" s="100">
        <v>17032.57575757576</v>
      </c>
      <c r="E306" s="276">
        <v>114.73516037851788</v>
      </c>
    </row>
    <row r="307" spans="1:5" ht="29.25" customHeight="1">
      <c r="A307" s="290"/>
      <c r="B307" s="229" t="s">
        <v>44</v>
      </c>
      <c r="C307" s="8">
        <v>5</v>
      </c>
      <c r="D307" s="100">
        <v>11943.33333333333</v>
      </c>
      <c r="E307" s="276">
        <v>104.98147385755455</v>
      </c>
    </row>
    <row r="308" spans="1:5" ht="19.5" customHeight="1">
      <c r="A308" s="290"/>
      <c r="B308" s="227" t="s">
        <v>8</v>
      </c>
      <c r="C308" s="8"/>
      <c r="D308" s="100">
        <v>0</v>
      </c>
      <c r="E308" s="276"/>
    </row>
    <row r="309" spans="1:5" ht="18" customHeight="1">
      <c r="A309" s="290"/>
      <c r="B309" s="228" t="s">
        <v>10</v>
      </c>
      <c r="C309" s="8">
        <v>4</v>
      </c>
      <c r="D309" s="100">
        <v>11079.166666666666</v>
      </c>
      <c r="E309" s="276">
        <v>97.45533297238767</v>
      </c>
    </row>
    <row r="310" spans="1:5" ht="30" customHeight="1">
      <c r="A310" s="290"/>
      <c r="B310" s="230" t="s">
        <v>11</v>
      </c>
      <c r="C310" s="8">
        <v>8</v>
      </c>
      <c r="D310" s="100">
        <v>10671.875</v>
      </c>
      <c r="E310" s="276">
        <v>97.35599622285174</v>
      </c>
    </row>
    <row r="311" spans="1:5" ht="19.5" customHeight="1">
      <c r="A311" s="290"/>
      <c r="B311" s="230" t="s">
        <v>13</v>
      </c>
      <c r="C311" s="8">
        <v>14</v>
      </c>
      <c r="D311" s="100">
        <v>28777.97619047619</v>
      </c>
      <c r="E311" s="276">
        <v>57.433609517739534</v>
      </c>
    </row>
    <row r="312" spans="1:5" ht="15.75" customHeight="1">
      <c r="A312" s="290"/>
      <c r="B312" s="227" t="s">
        <v>8</v>
      </c>
      <c r="C312" s="8"/>
      <c r="D312" s="100">
        <v>0</v>
      </c>
      <c r="E312" s="276"/>
    </row>
    <row r="313" spans="1:5" ht="21.75" customHeight="1">
      <c r="A313" s="290"/>
      <c r="B313" s="228" t="s">
        <v>12</v>
      </c>
      <c r="C313" s="8">
        <v>14</v>
      </c>
      <c r="D313" s="100">
        <v>28777.97619047619</v>
      </c>
      <c r="E313" s="276">
        <v>57.433609517739534</v>
      </c>
    </row>
    <row r="314" spans="1:5" ht="20.25" customHeight="1" thickBot="1">
      <c r="A314" s="291"/>
      <c r="B314" s="229" t="s">
        <v>41</v>
      </c>
      <c r="C314" s="11">
        <v>4</v>
      </c>
      <c r="D314" s="100">
        <v>9289.583333333334</v>
      </c>
      <c r="E314" s="276">
        <v>91.46341463414633</v>
      </c>
    </row>
    <row r="315" spans="1:5" ht="48" customHeight="1" thickBot="1">
      <c r="A315" s="237" t="s">
        <v>94</v>
      </c>
      <c r="B315" s="237" t="s">
        <v>208</v>
      </c>
      <c r="C315" s="112">
        <v>130.08333333333334</v>
      </c>
      <c r="D315" s="238">
        <v>25260.025624599617</v>
      </c>
      <c r="E315" s="238">
        <v>69.8553449081053</v>
      </c>
    </row>
    <row r="316" spans="1:5" ht="19.5" customHeight="1">
      <c r="A316" s="289"/>
      <c r="B316" s="224" t="s">
        <v>14</v>
      </c>
      <c r="C316" s="8"/>
      <c r="D316" s="105"/>
      <c r="E316" s="276"/>
    </row>
    <row r="317" spans="1:5" ht="30" customHeight="1">
      <c r="A317" s="290"/>
      <c r="B317" s="225" t="s">
        <v>3</v>
      </c>
      <c r="C317" s="8">
        <v>3</v>
      </c>
      <c r="D317" s="100">
        <v>60547.22222222222</v>
      </c>
      <c r="E317" s="276">
        <v>87.79787897691828</v>
      </c>
    </row>
    <row r="318" spans="1:5" ht="29.25" customHeight="1">
      <c r="A318" s="290"/>
      <c r="B318" s="225" t="s">
        <v>2</v>
      </c>
      <c r="C318" s="8">
        <v>11.916666666666666</v>
      </c>
      <c r="D318" s="100">
        <v>34055.94405594406</v>
      </c>
      <c r="E318" s="276">
        <v>90.98640407318301</v>
      </c>
    </row>
    <row r="319" spans="1:5" ht="27.75" customHeight="1">
      <c r="A319" s="290"/>
      <c r="B319" s="225" t="s">
        <v>19</v>
      </c>
      <c r="C319" s="8">
        <v>0</v>
      </c>
      <c r="D319" s="100">
        <v>0</v>
      </c>
      <c r="E319" s="276"/>
    </row>
    <row r="320" spans="1:5" ht="30" customHeight="1">
      <c r="A320" s="290"/>
      <c r="B320" s="226" t="s">
        <v>42</v>
      </c>
      <c r="C320" s="8">
        <v>18.083333333333332</v>
      </c>
      <c r="D320" s="100">
        <v>21112.442396313367</v>
      </c>
      <c r="E320" s="276">
        <v>90.6877971473851</v>
      </c>
    </row>
    <row r="321" spans="1:5" ht="27.75" customHeight="1">
      <c r="A321" s="290"/>
      <c r="B321" s="225" t="s">
        <v>43</v>
      </c>
      <c r="C321" s="8">
        <v>33</v>
      </c>
      <c r="D321" s="100">
        <v>20446.212121212116</v>
      </c>
      <c r="E321" s="276">
        <v>99.16464206077144</v>
      </c>
    </row>
    <row r="322" spans="1:5" ht="19.5" customHeight="1">
      <c r="A322" s="290"/>
      <c r="B322" s="227" t="s">
        <v>8</v>
      </c>
      <c r="C322" s="8"/>
      <c r="D322" s="100">
        <v>0</v>
      </c>
      <c r="E322" s="276"/>
    </row>
    <row r="323" spans="1:5" ht="18" customHeight="1">
      <c r="A323" s="290"/>
      <c r="B323" s="228" t="s">
        <v>9</v>
      </c>
      <c r="C323" s="8">
        <v>30</v>
      </c>
      <c r="D323" s="100">
        <v>20264.166666666664</v>
      </c>
      <c r="E323" s="276">
        <v>99.13056238306613</v>
      </c>
    </row>
    <row r="324" spans="1:5" ht="34.5" customHeight="1">
      <c r="A324" s="290"/>
      <c r="B324" s="229" t="s">
        <v>44</v>
      </c>
      <c r="C324" s="8">
        <v>1.8333333333333333</v>
      </c>
      <c r="D324" s="100">
        <v>12690.90909090909</v>
      </c>
      <c r="E324" s="276">
        <v>115.42483660130718</v>
      </c>
    </row>
    <row r="325" spans="1:5" ht="17.25" customHeight="1">
      <c r="A325" s="290"/>
      <c r="B325" s="227" t="s">
        <v>8</v>
      </c>
      <c r="C325" s="8"/>
      <c r="D325" s="100">
        <v>0</v>
      </c>
      <c r="E325" s="276"/>
    </row>
    <row r="326" spans="1:5" ht="18" customHeight="1">
      <c r="A326" s="290"/>
      <c r="B326" s="228" t="s">
        <v>10</v>
      </c>
      <c r="C326" s="8">
        <v>1.75</v>
      </c>
      <c r="D326" s="100">
        <v>13295.238095238095</v>
      </c>
      <c r="E326" s="276">
        <v>115.42483660130718</v>
      </c>
    </row>
    <row r="327" spans="1:5" ht="30" customHeight="1">
      <c r="A327" s="290"/>
      <c r="B327" s="230" t="s">
        <v>11</v>
      </c>
      <c r="C327" s="8">
        <v>19.75</v>
      </c>
      <c r="D327" s="100">
        <v>18191.13924050633</v>
      </c>
      <c r="E327" s="276">
        <v>101.58425348055688</v>
      </c>
    </row>
    <row r="328" spans="1:5" ht="22.5" customHeight="1">
      <c r="A328" s="290"/>
      <c r="B328" s="230" t="s">
        <v>13</v>
      </c>
      <c r="C328" s="8">
        <v>36.416666666666664</v>
      </c>
      <c r="D328" s="100">
        <v>32466.361556064065</v>
      </c>
      <c r="E328" s="276">
        <v>37.500162360856756</v>
      </c>
    </row>
    <row r="329" spans="1:5" ht="18" customHeight="1">
      <c r="A329" s="290"/>
      <c r="B329" s="227" t="s">
        <v>8</v>
      </c>
      <c r="C329" s="8"/>
      <c r="D329" s="100">
        <v>0</v>
      </c>
      <c r="E329" s="276"/>
    </row>
    <row r="330" spans="1:5" ht="21.75" customHeight="1">
      <c r="A330" s="290"/>
      <c r="B330" s="228" t="s">
        <v>12</v>
      </c>
      <c r="C330" s="8">
        <v>36.416666666666664</v>
      </c>
      <c r="D330" s="100">
        <v>32466.361556064065</v>
      </c>
      <c r="E330" s="276">
        <v>37.500162360856756</v>
      </c>
    </row>
    <row r="331" spans="1:5" ht="20.25" customHeight="1" thickBot="1">
      <c r="A331" s="291"/>
      <c r="B331" s="229" t="s">
        <v>41</v>
      </c>
      <c r="C331" s="11">
        <v>6.083333333333333</v>
      </c>
      <c r="D331" s="100">
        <v>12668.493150684932</v>
      </c>
      <c r="E331" s="276">
        <v>134.68513023409164</v>
      </c>
    </row>
    <row r="332" spans="1:5" ht="52.5" customHeight="1" thickBot="1">
      <c r="A332" s="237" t="s">
        <v>95</v>
      </c>
      <c r="B332" s="237" t="s">
        <v>209</v>
      </c>
      <c r="C332" s="112">
        <v>23</v>
      </c>
      <c r="D332" s="238">
        <v>15930.072463768118</v>
      </c>
      <c r="E332" s="238">
        <v>37.10663948231539</v>
      </c>
    </row>
    <row r="333" spans="1:5" ht="22.5" customHeight="1">
      <c r="A333" s="289"/>
      <c r="B333" s="224" t="s">
        <v>14</v>
      </c>
      <c r="C333" s="8"/>
      <c r="D333" s="105"/>
      <c r="E333" s="276"/>
    </row>
    <row r="334" spans="1:5" ht="30" customHeight="1">
      <c r="A334" s="290"/>
      <c r="B334" s="225" t="s">
        <v>3</v>
      </c>
      <c r="C334" s="8">
        <v>1</v>
      </c>
      <c r="D334" s="100">
        <v>51408.33333333333</v>
      </c>
      <c r="E334" s="276">
        <v>40.18812844631852</v>
      </c>
    </row>
    <row r="335" spans="1:5" ht="29.25" customHeight="1">
      <c r="A335" s="290"/>
      <c r="B335" s="225" t="s">
        <v>2</v>
      </c>
      <c r="C335" s="8">
        <v>6</v>
      </c>
      <c r="D335" s="100">
        <v>30525.000000000004</v>
      </c>
      <c r="E335" s="276">
        <v>53.36252736940882</v>
      </c>
    </row>
    <row r="336" spans="1:5" ht="30" customHeight="1">
      <c r="A336" s="290"/>
      <c r="B336" s="225" t="s">
        <v>19</v>
      </c>
      <c r="C336" s="8">
        <v>0</v>
      </c>
      <c r="D336" s="100">
        <v>0</v>
      </c>
      <c r="E336" s="276"/>
    </row>
    <row r="337" spans="1:5" ht="30" customHeight="1">
      <c r="A337" s="290"/>
      <c r="B337" s="226" t="s">
        <v>42</v>
      </c>
      <c r="C337" s="8">
        <v>1</v>
      </c>
      <c r="D337" s="100">
        <v>5616.666666666666</v>
      </c>
      <c r="E337" s="276">
        <v>0</v>
      </c>
    </row>
    <row r="338" spans="1:5" ht="29.25" customHeight="1">
      <c r="A338" s="290"/>
      <c r="B338" s="225" t="s">
        <v>43</v>
      </c>
      <c r="C338" s="8">
        <v>4</v>
      </c>
      <c r="D338" s="100">
        <v>8895.833333333334</v>
      </c>
      <c r="E338" s="276">
        <v>10.524301569077688</v>
      </c>
    </row>
    <row r="339" spans="1:5" ht="15" customHeight="1">
      <c r="A339" s="290"/>
      <c r="B339" s="227" t="s">
        <v>8</v>
      </c>
      <c r="C339" s="8"/>
      <c r="D339" s="100">
        <v>0</v>
      </c>
      <c r="E339" s="276"/>
    </row>
    <row r="340" spans="1:5" ht="22.5" customHeight="1">
      <c r="A340" s="290"/>
      <c r="B340" s="228" t="s">
        <v>9</v>
      </c>
      <c r="C340" s="8">
        <v>4</v>
      </c>
      <c r="D340" s="100">
        <v>8475</v>
      </c>
      <c r="E340" s="276">
        <v>9.644087256027554</v>
      </c>
    </row>
    <row r="341" spans="1:5" ht="32.25" customHeight="1">
      <c r="A341" s="290"/>
      <c r="B341" s="229" t="s">
        <v>44</v>
      </c>
      <c r="C341" s="8">
        <v>1</v>
      </c>
      <c r="D341" s="100">
        <v>9050.000000000002</v>
      </c>
      <c r="E341" s="276">
        <v>28.865979381443292</v>
      </c>
    </row>
    <row r="342" spans="1:5" ht="17.25" customHeight="1">
      <c r="A342" s="290"/>
      <c r="B342" s="227" t="s">
        <v>8</v>
      </c>
      <c r="C342" s="8"/>
      <c r="D342" s="100">
        <v>0</v>
      </c>
      <c r="E342" s="276"/>
    </row>
    <row r="343" spans="1:5" ht="17.25" customHeight="1">
      <c r="A343" s="290"/>
      <c r="B343" s="228" t="s">
        <v>10</v>
      </c>
      <c r="C343" s="8">
        <v>0</v>
      </c>
      <c r="D343" s="100">
        <v>0</v>
      </c>
      <c r="E343" s="276"/>
    </row>
    <row r="344" spans="1:5" ht="30" customHeight="1">
      <c r="A344" s="290"/>
      <c r="B344" s="230" t="s">
        <v>11</v>
      </c>
      <c r="C344" s="8">
        <v>7</v>
      </c>
      <c r="D344" s="100">
        <v>9510.714285714288</v>
      </c>
      <c r="E344" s="276">
        <v>29.765277215702152</v>
      </c>
    </row>
    <row r="345" spans="1:5" ht="18" customHeight="1">
      <c r="A345" s="290"/>
      <c r="B345" s="230" t="s">
        <v>13</v>
      </c>
      <c r="C345" s="8">
        <v>0</v>
      </c>
      <c r="D345" s="100">
        <v>0</v>
      </c>
      <c r="E345" s="276"/>
    </row>
    <row r="346" spans="1:5" ht="14.25" customHeight="1">
      <c r="A346" s="290"/>
      <c r="B346" s="227" t="s">
        <v>8</v>
      </c>
      <c r="C346" s="8"/>
      <c r="D346" s="100">
        <v>0</v>
      </c>
      <c r="E346" s="276"/>
    </row>
    <row r="347" spans="1:5" ht="15" customHeight="1">
      <c r="A347" s="290"/>
      <c r="B347" s="228" t="s">
        <v>12</v>
      </c>
      <c r="C347" s="8">
        <v>0</v>
      </c>
      <c r="D347" s="100">
        <v>0</v>
      </c>
      <c r="E347" s="276"/>
    </row>
    <row r="348" spans="1:5" ht="20.25" customHeight="1" thickBot="1">
      <c r="A348" s="291"/>
      <c r="B348" s="229" t="s">
        <v>41</v>
      </c>
      <c r="C348" s="11">
        <v>3</v>
      </c>
      <c r="D348" s="100">
        <v>5002.777777777777</v>
      </c>
      <c r="E348" s="276">
        <v>8.721934369602764</v>
      </c>
    </row>
    <row r="349" spans="1:5" ht="48" customHeight="1" thickBot="1">
      <c r="A349" s="237" t="s">
        <v>96</v>
      </c>
      <c r="B349" s="273" t="s">
        <v>7</v>
      </c>
      <c r="C349" s="112">
        <v>60</v>
      </c>
      <c r="D349" s="238">
        <v>20198.88888888889</v>
      </c>
      <c r="E349" s="238">
        <v>82.68842869629529</v>
      </c>
    </row>
    <row r="350" spans="1:5" ht="19.5" customHeight="1">
      <c r="A350" s="289"/>
      <c r="B350" s="224" t="s">
        <v>14</v>
      </c>
      <c r="C350" s="8"/>
      <c r="D350" s="105"/>
      <c r="E350" s="276"/>
    </row>
    <row r="351" spans="1:5" ht="30" customHeight="1">
      <c r="A351" s="290"/>
      <c r="B351" s="225" t="s">
        <v>3</v>
      </c>
      <c r="C351" s="8">
        <v>1</v>
      </c>
      <c r="D351" s="100">
        <v>43900</v>
      </c>
      <c r="E351" s="276">
        <v>110.16949152542372</v>
      </c>
    </row>
    <row r="352" spans="1:5" ht="29.25" customHeight="1">
      <c r="A352" s="290"/>
      <c r="B352" s="225" t="s">
        <v>2</v>
      </c>
      <c r="C352" s="8">
        <v>9</v>
      </c>
      <c r="D352" s="100">
        <v>26102.777777777777</v>
      </c>
      <c r="E352" s="276">
        <v>95.47400611620795</v>
      </c>
    </row>
    <row r="353" spans="1:5" ht="28.5" customHeight="1">
      <c r="A353" s="290"/>
      <c r="B353" s="225" t="s">
        <v>19</v>
      </c>
      <c r="C353" s="8">
        <v>0</v>
      </c>
      <c r="D353" s="100">
        <v>0</v>
      </c>
      <c r="E353" s="276"/>
    </row>
    <row r="354" spans="1:5" ht="30" customHeight="1">
      <c r="A354" s="290"/>
      <c r="B354" s="226" t="s">
        <v>42</v>
      </c>
      <c r="C354" s="8">
        <v>8</v>
      </c>
      <c r="D354" s="100">
        <v>15421.875</v>
      </c>
      <c r="E354" s="276">
        <v>115.00474833808167</v>
      </c>
    </row>
    <row r="355" spans="1:5" ht="30" customHeight="1">
      <c r="A355" s="290"/>
      <c r="B355" s="225" t="s">
        <v>43</v>
      </c>
      <c r="C355" s="8">
        <v>15</v>
      </c>
      <c r="D355" s="100">
        <v>13868.333333333332</v>
      </c>
      <c r="E355" s="276">
        <v>104.84504132231407</v>
      </c>
    </row>
    <row r="356" spans="1:5" ht="18" customHeight="1">
      <c r="A356" s="290"/>
      <c r="B356" s="227" t="s">
        <v>8</v>
      </c>
      <c r="C356" s="8"/>
      <c r="D356" s="100">
        <v>0</v>
      </c>
      <c r="E356" s="276"/>
    </row>
    <row r="357" spans="1:5" ht="19.5" customHeight="1">
      <c r="A357" s="290"/>
      <c r="B357" s="228" t="s">
        <v>9</v>
      </c>
      <c r="C357" s="8">
        <v>15</v>
      </c>
      <c r="D357" s="100">
        <v>13868.333333333332</v>
      </c>
      <c r="E357" s="276">
        <v>104.84504132231407</v>
      </c>
    </row>
    <row r="358" spans="1:5" ht="28.5" customHeight="1">
      <c r="A358" s="290"/>
      <c r="B358" s="229" t="s">
        <v>44</v>
      </c>
      <c r="C358" s="8">
        <v>1</v>
      </c>
      <c r="D358" s="100">
        <v>13491.666666666666</v>
      </c>
      <c r="E358" s="276">
        <v>97.79005524861878</v>
      </c>
    </row>
    <row r="359" spans="1:5" ht="22.5" customHeight="1">
      <c r="A359" s="290"/>
      <c r="B359" s="227" t="s">
        <v>8</v>
      </c>
      <c r="C359" s="8"/>
      <c r="D359" s="100">
        <v>0</v>
      </c>
      <c r="E359" s="276"/>
    </row>
    <row r="360" spans="1:5" ht="17.25" customHeight="1">
      <c r="A360" s="290"/>
      <c r="B360" s="228" t="s">
        <v>10</v>
      </c>
      <c r="C360" s="8">
        <v>1</v>
      </c>
      <c r="D360" s="100">
        <v>13491.666666666666</v>
      </c>
      <c r="E360" s="276">
        <v>97.79005524861878</v>
      </c>
    </row>
    <row r="361" spans="1:5" ht="30" customHeight="1">
      <c r="A361" s="290"/>
      <c r="B361" s="230" t="s">
        <v>11</v>
      </c>
      <c r="C361" s="8">
        <v>7</v>
      </c>
      <c r="D361" s="100">
        <v>13675.000000000005</v>
      </c>
      <c r="E361" s="276">
        <v>89.18427630084071</v>
      </c>
    </row>
    <row r="362" spans="1:5" ht="21.75" customHeight="1">
      <c r="A362" s="290"/>
      <c r="B362" s="230" t="s">
        <v>13</v>
      </c>
      <c r="C362" s="8">
        <v>16</v>
      </c>
      <c r="D362" s="100">
        <v>28982.812500000004</v>
      </c>
      <c r="E362" s="276">
        <v>58.27728438185129</v>
      </c>
    </row>
    <row r="363" spans="1:5" ht="18" customHeight="1">
      <c r="A363" s="290"/>
      <c r="B363" s="227" t="s">
        <v>8</v>
      </c>
      <c r="C363" s="8"/>
      <c r="D363" s="100">
        <v>0</v>
      </c>
      <c r="E363" s="276"/>
    </row>
    <row r="364" spans="1:5" ht="18" customHeight="1">
      <c r="A364" s="290"/>
      <c r="B364" s="228" t="s">
        <v>12</v>
      </c>
      <c r="C364" s="8">
        <v>16</v>
      </c>
      <c r="D364" s="100">
        <v>28982.812500000004</v>
      </c>
      <c r="E364" s="276">
        <v>58.27728438185129</v>
      </c>
    </row>
    <row r="365" spans="1:5" ht="18" customHeight="1" thickBot="1">
      <c r="A365" s="291"/>
      <c r="B365" s="229" t="s">
        <v>41</v>
      </c>
      <c r="C365" s="11">
        <v>3</v>
      </c>
      <c r="D365" s="100">
        <v>9588.888888888889</v>
      </c>
      <c r="E365" s="276">
        <v>136.54995730145177</v>
      </c>
    </row>
    <row r="366" spans="1:5" ht="48" customHeight="1" thickBot="1">
      <c r="A366" s="237" t="s">
        <v>97</v>
      </c>
      <c r="B366" s="273" t="s">
        <v>7</v>
      </c>
      <c r="C366" s="112">
        <v>49</v>
      </c>
      <c r="D366" s="238">
        <v>21857.482993197278</v>
      </c>
      <c r="E366" s="238">
        <v>79.88193077902537</v>
      </c>
    </row>
    <row r="367" spans="1:5" ht="23.25" customHeight="1">
      <c r="A367" s="289"/>
      <c r="B367" s="224" t="s">
        <v>14</v>
      </c>
      <c r="C367" s="8"/>
      <c r="D367" s="105"/>
      <c r="E367" s="276"/>
    </row>
    <row r="368" spans="1:5" ht="30" customHeight="1">
      <c r="A368" s="290"/>
      <c r="B368" s="225" t="s">
        <v>3</v>
      </c>
      <c r="C368" s="8">
        <v>2</v>
      </c>
      <c r="D368" s="100">
        <v>45504.166666666664</v>
      </c>
      <c r="E368" s="276">
        <v>86.17049353391397</v>
      </c>
    </row>
    <row r="369" spans="1:5" ht="27" customHeight="1">
      <c r="A369" s="290"/>
      <c r="B369" s="225" t="s">
        <v>2</v>
      </c>
      <c r="C369" s="8">
        <v>6</v>
      </c>
      <c r="D369" s="100">
        <v>28663.88888888889</v>
      </c>
      <c r="E369" s="276">
        <v>99.95672244662435</v>
      </c>
    </row>
    <row r="370" spans="1:5" ht="30" customHeight="1">
      <c r="A370" s="290"/>
      <c r="B370" s="225" t="s">
        <v>19</v>
      </c>
      <c r="C370" s="8">
        <v>0</v>
      </c>
      <c r="D370" s="100">
        <v>0</v>
      </c>
      <c r="E370" s="276"/>
    </row>
    <row r="371" spans="1:5" ht="30" customHeight="1">
      <c r="A371" s="290"/>
      <c r="B371" s="226" t="s">
        <v>42</v>
      </c>
      <c r="C371" s="8">
        <v>7</v>
      </c>
      <c r="D371" s="100">
        <v>17916.666666666668</v>
      </c>
      <c r="E371" s="276">
        <v>106.53256704980842</v>
      </c>
    </row>
    <row r="372" spans="1:5" ht="30" customHeight="1">
      <c r="A372" s="290"/>
      <c r="B372" s="225" t="s">
        <v>43</v>
      </c>
      <c r="C372" s="8">
        <v>14</v>
      </c>
      <c r="D372" s="100">
        <v>15556.547619047618</v>
      </c>
      <c r="E372" s="276">
        <v>104.9407114624506</v>
      </c>
    </row>
    <row r="373" spans="1:5" ht="19.5" customHeight="1">
      <c r="A373" s="290"/>
      <c r="B373" s="227" t="s">
        <v>8</v>
      </c>
      <c r="C373" s="8"/>
      <c r="D373" s="100">
        <v>0</v>
      </c>
      <c r="E373" s="276"/>
    </row>
    <row r="374" spans="1:5" ht="21.75" customHeight="1">
      <c r="A374" s="290"/>
      <c r="B374" s="228" t="s">
        <v>9</v>
      </c>
      <c r="C374" s="8">
        <v>12</v>
      </c>
      <c r="D374" s="100">
        <v>14611.111111111113</v>
      </c>
      <c r="E374" s="276">
        <v>106.74457004953639</v>
      </c>
    </row>
    <row r="375" spans="1:5" ht="32.25" customHeight="1">
      <c r="A375" s="290"/>
      <c r="B375" s="229" t="s">
        <v>44</v>
      </c>
      <c r="C375" s="8">
        <v>0</v>
      </c>
      <c r="D375" s="100">
        <v>0</v>
      </c>
      <c r="E375" s="276"/>
    </row>
    <row r="376" spans="1:5" ht="19.5" customHeight="1">
      <c r="A376" s="290"/>
      <c r="B376" s="227" t="s">
        <v>8</v>
      </c>
      <c r="C376" s="8"/>
      <c r="D376" s="100">
        <v>0</v>
      </c>
      <c r="E376" s="276"/>
    </row>
    <row r="377" spans="1:5" ht="19.5" customHeight="1">
      <c r="A377" s="290"/>
      <c r="B377" s="228" t="s">
        <v>10</v>
      </c>
      <c r="C377" s="8">
        <v>0</v>
      </c>
      <c r="D377" s="100">
        <v>0</v>
      </c>
      <c r="E377" s="276"/>
    </row>
    <row r="378" spans="1:5" ht="30" customHeight="1">
      <c r="A378" s="290"/>
      <c r="B378" s="230" t="s">
        <v>11</v>
      </c>
      <c r="C378" s="8">
        <v>4</v>
      </c>
      <c r="D378" s="100">
        <v>11566.666666666668</v>
      </c>
      <c r="E378" s="276">
        <v>99.06040268456375</v>
      </c>
    </row>
    <row r="379" spans="1:5" ht="19.5" customHeight="1">
      <c r="A379" s="290"/>
      <c r="B379" s="230" t="s">
        <v>13</v>
      </c>
      <c r="C379" s="8">
        <v>14</v>
      </c>
      <c r="D379" s="100">
        <v>28621.42857142856</v>
      </c>
      <c r="E379" s="276">
        <v>55.2585206515666</v>
      </c>
    </row>
    <row r="380" spans="1:5" ht="20.25" customHeight="1">
      <c r="A380" s="290"/>
      <c r="B380" s="227" t="s">
        <v>8</v>
      </c>
      <c r="C380" s="8"/>
      <c r="D380" s="100">
        <v>0</v>
      </c>
      <c r="E380" s="276"/>
    </row>
    <row r="381" spans="1:5" ht="19.5" customHeight="1">
      <c r="A381" s="290"/>
      <c r="B381" s="228" t="s">
        <v>12</v>
      </c>
      <c r="C381" s="8">
        <v>14</v>
      </c>
      <c r="D381" s="100">
        <v>28621.42857142856</v>
      </c>
      <c r="E381" s="276">
        <v>55.2585206515666</v>
      </c>
    </row>
    <row r="382" spans="1:5" ht="19.5" customHeight="1" thickBot="1">
      <c r="A382" s="291"/>
      <c r="B382" s="229" t="s">
        <v>41</v>
      </c>
      <c r="C382" s="11">
        <v>2</v>
      </c>
      <c r="D382" s="100">
        <v>8925</v>
      </c>
      <c r="E382" s="276">
        <v>63.191763191763194</v>
      </c>
    </row>
    <row r="383" spans="1:5" ht="49.5" customHeight="1" thickBot="1">
      <c r="A383" s="237" t="s">
        <v>98</v>
      </c>
      <c r="B383" s="273" t="s">
        <v>7</v>
      </c>
      <c r="C383" s="112">
        <v>44</v>
      </c>
      <c r="D383" s="238">
        <v>22848.484848484848</v>
      </c>
      <c r="E383" s="238">
        <v>109.34667929122142</v>
      </c>
    </row>
    <row r="384" spans="1:5" ht="22.5" customHeight="1">
      <c r="A384" s="295"/>
      <c r="B384" s="224" t="s">
        <v>14</v>
      </c>
      <c r="C384" s="8"/>
      <c r="D384" s="105"/>
      <c r="E384" s="276"/>
    </row>
    <row r="385" spans="1:5" ht="30" customHeight="1">
      <c r="A385" s="287"/>
      <c r="B385" s="225" t="s">
        <v>3</v>
      </c>
      <c r="C385" s="8">
        <v>2</v>
      </c>
      <c r="D385" s="100">
        <v>48629.166666666664</v>
      </c>
      <c r="E385" s="276">
        <v>241.58964879852124</v>
      </c>
    </row>
    <row r="386" spans="1:5" ht="27.75" customHeight="1">
      <c r="A386" s="284"/>
      <c r="B386" s="225" t="s">
        <v>2</v>
      </c>
      <c r="C386" s="8">
        <v>5</v>
      </c>
      <c r="D386" s="100">
        <v>37868.333333333336</v>
      </c>
      <c r="E386" s="276">
        <v>170.54058522069766</v>
      </c>
    </row>
    <row r="387" spans="1:5" ht="32.25" customHeight="1">
      <c r="A387" s="287"/>
      <c r="B387" s="225" t="s">
        <v>19</v>
      </c>
      <c r="C387" s="8">
        <v>0</v>
      </c>
      <c r="D387" s="100">
        <v>0</v>
      </c>
      <c r="E387" s="276"/>
    </row>
    <row r="388" spans="1:5" ht="30" customHeight="1">
      <c r="A388" s="287"/>
      <c r="B388" s="226" t="s">
        <v>42</v>
      </c>
      <c r="C388" s="8">
        <v>5</v>
      </c>
      <c r="D388" s="100">
        <v>17778.33333333334</v>
      </c>
      <c r="E388" s="276">
        <v>134.33352567801498</v>
      </c>
    </row>
    <row r="389" spans="1:5" ht="27.75" customHeight="1">
      <c r="A389" s="287"/>
      <c r="B389" s="225" t="s">
        <v>43</v>
      </c>
      <c r="C389" s="8">
        <v>8</v>
      </c>
      <c r="D389" s="100">
        <v>10812.5</v>
      </c>
      <c r="E389" s="276">
        <v>100.11420740063957</v>
      </c>
    </row>
    <row r="390" spans="1:5" ht="15.75" customHeight="1">
      <c r="A390" s="287"/>
      <c r="B390" s="227" t="s">
        <v>8</v>
      </c>
      <c r="C390" s="8"/>
      <c r="D390" s="100"/>
      <c r="E390" s="276"/>
    </row>
    <row r="391" spans="1:5" ht="19.5" customHeight="1">
      <c r="A391" s="287"/>
      <c r="B391" s="228" t="s">
        <v>9</v>
      </c>
      <c r="C391" s="8">
        <v>8</v>
      </c>
      <c r="D391" s="100">
        <v>10812.5</v>
      </c>
      <c r="E391" s="276">
        <v>100.11420740063957</v>
      </c>
    </row>
    <row r="392" spans="1:5" ht="30" customHeight="1">
      <c r="A392" s="287"/>
      <c r="B392" s="229" t="s">
        <v>44</v>
      </c>
      <c r="C392" s="8">
        <v>0</v>
      </c>
      <c r="D392" s="100">
        <v>0</v>
      </c>
      <c r="E392" s="276"/>
    </row>
    <row r="393" spans="1:5" ht="19.5" customHeight="1">
      <c r="A393" s="287"/>
      <c r="B393" s="227" t="s">
        <v>8</v>
      </c>
      <c r="C393" s="8"/>
      <c r="D393" s="100">
        <v>0</v>
      </c>
      <c r="E393" s="276"/>
    </row>
    <row r="394" spans="1:5" ht="17.25" customHeight="1">
      <c r="A394" s="287"/>
      <c r="B394" s="228" t="s">
        <v>10</v>
      </c>
      <c r="C394" s="8">
        <v>0</v>
      </c>
      <c r="D394" s="100">
        <v>0</v>
      </c>
      <c r="E394" s="276"/>
    </row>
    <row r="395" spans="1:5" ht="30" customHeight="1">
      <c r="A395" s="287"/>
      <c r="B395" s="230" t="s">
        <v>11</v>
      </c>
      <c r="C395" s="8">
        <v>4</v>
      </c>
      <c r="D395" s="100">
        <v>7718.75</v>
      </c>
      <c r="E395" s="276">
        <v>127.16612377850163</v>
      </c>
    </row>
    <row r="396" spans="1:5" ht="18" customHeight="1">
      <c r="A396" s="287"/>
      <c r="B396" s="230" t="s">
        <v>13</v>
      </c>
      <c r="C396" s="8">
        <v>17</v>
      </c>
      <c r="D396" s="100">
        <v>28580.88235294118</v>
      </c>
      <c r="E396" s="276">
        <v>83.1365212985697</v>
      </c>
    </row>
    <row r="397" spans="1:5" ht="18" customHeight="1">
      <c r="A397" s="287"/>
      <c r="B397" s="227" t="s">
        <v>8</v>
      </c>
      <c r="C397" s="8"/>
      <c r="D397" s="100"/>
      <c r="E397" s="276"/>
    </row>
    <row r="398" spans="1:5" ht="15" customHeight="1">
      <c r="A398" s="287"/>
      <c r="B398" s="228" t="s">
        <v>12</v>
      </c>
      <c r="C398" s="8">
        <v>16</v>
      </c>
      <c r="D398" s="100">
        <v>29876.562499999996</v>
      </c>
      <c r="E398" s="276">
        <v>82.05503281410611</v>
      </c>
    </row>
    <row r="399" spans="1:5" ht="15.75" customHeight="1" thickBot="1">
      <c r="A399" s="285"/>
      <c r="B399" s="229" t="s">
        <v>41</v>
      </c>
      <c r="C399" s="11">
        <v>3</v>
      </c>
      <c r="D399" s="100">
        <v>8863.888888888889</v>
      </c>
      <c r="E399" s="276">
        <v>57.542908762420964</v>
      </c>
    </row>
    <row r="400" spans="1:5" ht="52.5" customHeight="1" thickBot="1">
      <c r="A400" s="237" t="s">
        <v>99</v>
      </c>
      <c r="B400" s="273" t="s">
        <v>7</v>
      </c>
      <c r="C400" s="112">
        <v>62</v>
      </c>
      <c r="D400" s="238">
        <v>20630.645161290326</v>
      </c>
      <c r="E400" s="238">
        <v>85.938414705538</v>
      </c>
    </row>
    <row r="401" spans="1:5" ht="20.25" customHeight="1">
      <c r="A401" s="289"/>
      <c r="B401" s="224" t="s">
        <v>14</v>
      </c>
      <c r="C401" s="8"/>
      <c r="D401" s="105"/>
      <c r="E401" s="276"/>
    </row>
    <row r="402" spans="1:5" ht="30" customHeight="1">
      <c r="A402" s="290"/>
      <c r="B402" s="225" t="s">
        <v>3</v>
      </c>
      <c r="C402" s="8">
        <v>2</v>
      </c>
      <c r="D402" s="100">
        <v>46908.33333333333</v>
      </c>
      <c r="E402" s="276">
        <v>96.04918890633178</v>
      </c>
    </row>
    <row r="403" spans="1:5" ht="29.25" customHeight="1">
      <c r="A403" s="290"/>
      <c r="B403" s="225" t="s">
        <v>2</v>
      </c>
      <c r="C403" s="8">
        <v>7</v>
      </c>
      <c r="D403" s="100">
        <v>28305.952380952378</v>
      </c>
      <c r="E403" s="276">
        <v>108.99330554502968</v>
      </c>
    </row>
    <row r="404" spans="1:5" ht="27" customHeight="1">
      <c r="A404" s="290"/>
      <c r="B404" s="225" t="s">
        <v>19</v>
      </c>
      <c r="C404" s="8">
        <v>0</v>
      </c>
      <c r="D404" s="100">
        <v>0</v>
      </c>
      <c r="E404" s="276"/>
    </row>
    <row r="405" spans="1:5" ht="30" customHeight="1">
      <c r="A405" s="290"/>
      <c r="B405" s="226" t="s">
        <v>42</v>
      </c>
      <c r="C405" s="8">
        <v>7</v>
      </c>
      <c r="D405" s="100">
        <v>19164.285714285714</v>
      </c>
      <c r="E405" s="276">
        <v>127.28862973760933</v>
      </c>
    </row>
    <row r="406" spans="1:5" ht="31.5" customHeight="1">
      <c r="A406" s="290"/>
      <c r="B406" s="225" t="s">
        <v>43</v>
      </c>
      <c r="C406" s="8">
        <v>15</v>
      </c>
      <c r="D406" s="100">
        <v>16012.777777777777</v>
      </c>
      <c r="E406" s="276">
        <v>114.81097876747799</v>
      </c>
    </row>
    <row r="407" spans="1:5" ht="19.5" customHeight="1">
      <c r="A407" s="290"/>
      <c r="B407" s="227" t="s">
        <v>8</v>
      </c>
      <c r="C407" s="8"/>
      <c r="D407" s="100">
        <v>0</v>
      </c>
      <c r="E407" s="276"/>
    </row>
    <row r="408" spans="1:5" ht="19.5" customHeight="1">
      <c r="A408" s="290"/>
      <c r="B408" s="228" t="s">
        <v>9</v>
      </c>
      <c r="C408" s="8">
        <v>10</v>
      </c>
      <c r="D408" s="100">
        <v>15386.666666666664</v>
      </c>
      <c r="E408" s="276">
        <v>108.6066854108091</v>
      </c>
    </row>
    <row r="409" spans="1:5" ht="25.5" customHeight="1">
      <c r="A409" s="290"/>
      <c r="B409" s="229" t="s">
        <v>44</v>
      </c>
      <c r="C409" s="8">
        <v>3</v>
      </c>
      <c r="D409" s="100">
        <v>14466.666666666668</v>
      </c>
      <c r="E409" s="276">
        <v>115.04273504273506</v>
      </c>
    </row>
    <row r="410" spans="1:5" ht="15.75" customHeight="1">
      <c r="A410" s="290"/>
      <c r="B410" s="227" t="s">
        <v>8</v>
      </c>
      <c r="C410" s="8"/>
      <c r="D410" s="100">
        <v>0</v>
      </c>
      <c r="E410" s="276"/>
    </row>
    <row r="411" spans="1:5" ht="19.5" customHeight="1">
      <c r="A411" s="290"/>
      <c r="B411" s="228" t="s">
        <v>10</v>
      </c>
      <c r="C411" s="8">
        <v>3</v>
      </c>
      <c r="D411" s="100">
        <v>14466.666666666668</v>
      </c>
      <c r="E411" s="276">
        <v>115.04273504273506</v>
      </c>
    </row>
    <row r="412" spans="1:5" ht="30" customHeight="1">
      <c r="A412" s="290"/>
      <c r="B412" s="230" t="s">
        <v>11</v>
      </c>
      <c r="C412" s="8">
        <v>7</v>
      </c>
      <c r="D412" s="100">
        <v>14002.380952380954</v>
      </c>
      <c r="E412" s="276">
        <v>82.90766208251475</v>
      </c>
    </row>
    <row r="413" spans="1:5" ht="19.5" customHeight="1">
      <c r="A413" s="290"/>
      <c r="B413" s="230" t="s">
        <v>13</v>
      </c>
      <c r="C413" s="8">
        <v>15</v>
      </c>
      <c r="D413" s="100">
        <v>27652.222222222226</v>
      </c>
      <c r="E413" s="276">
        <v>53.13004261657495</v>
      </c>
    </row>
    <row r="414" spans="1:5" ht="19.5" customHeight="1">
      <c r="A414" s="290"/>
      <c r="B414" s="227" t="s">
        <v>8</v>
      </c>
      <c r="C414" s="8"/>
      <c r="D414" s="100">
        <v>0</v>
      </c>
      <c r="E414" s="276"/>
    </row>
    <row r="415" spans="1:5" ht="18" customHeight="1">
      <c r="A415" s="290"/>
      <c r="B415" s="228" t="s">
        <v>12</v>
      </c>
      <c r="C415" s="8">
        <v>15</v>
      </c>
      <c r="D415" s="100">
        <v>27652.222222222226</v>
      </c>
      <c r="E415" s="276">
        <v>53.13004261657495</v>
      </c>
    </row>
    <row r="416" spans="1:5" ht="15.75" customHeight="1" thickBot="1">
      <c r="A416" s="291"/>
      <c r="B416" s="229" t="s">
        <v>41</v>
      </c>
      <c r="C416" s="11">
        <v>6</v>
      </c>
      <c r="D416" s="100">
        <v>9433.333333333332</v>
      </c>
      <c r="E416" s="276">
        <v>105.90868397493284</v>
      </c>
    </row>
    <row r="417" spans="1:5" ht="40.5" customHeight="1" thickBot="1">
      <c r="A417" s="237" t="s">
        <v>100</v>
      </c>
      <c r="B417" s="273" t="s">
        <v>7</v>
      </c>
      <c r="C417" s="112">
        <v>221</v>
      </c>
      <c r="D417" s="238">
        <v>23185.859728506784</v>
      </c>
      <c r="E417" s="238">
        <v>114.42471924033381</v>
      </c>
    </row>
    <row r="418" spans="1:5" ht="15" customHeight="1">
      <c r="A418" s="295"/>
      <c r="B418" s="224" t="s">
        <v>14</v>
      </c>
      <c r="C418" s="8"/>
      <c r="D418" s="105"/>
      <c r="E418" s="276"/>
    </row>
    <row r="419" spans="1:5" ht="28.5" customHeight="1">
      <c r="A419" s="287"/>
      <c r="B419" s="225" t="s">
        <v>3</v>
      </c>
      <c r="C419" s="8">
        <v>2</v>
      </c>
      <c r="D419" s="100">
        <v>52129.166666666664</v>
      </c>
      <c r="E419" s="276">
        <v>107.25723140495869</v>
      </c>
    </row>
    <row r="420" spans="1:5" ht="30" customHeight="1">
      <c r="A420" s="287"/>
      <c r="B420" s="225" t="s">
        <v>2</v>
      </c>
      <c r="C420" s="8">
        <v>12</v>
      </c>
      <c r="D420" s="100">
        <v>35435.416666666664</v>
      </c>
      <c r="E420" s="276">
        <v>174.59901295496607</v>
      </c>
    </row>
    <row r="421" spans="1:5" ht="28.5" customHeight="1">
      <c r="A421" s="287"/>
      <c r="B421" s="225" t="s">
        <v>19</v>
      </c>
      <c r="C421" s="8">
        <v>0</v>
      </c>
      <c r="D421" s="100">
        <v>0</v>
      </c>
      <c r="E421" s="276"/>
    </row>
    <row r="422" spans="1:5" ht="28.5" customHeight="1">
      <c r="A422" s="287"/>
      <c r="B422" s="226" t="s">
        <v>42</v>
      </c>
      <c r="C422" s="8">
        <v>20</v>
      </c>
      <c r="D422" s="100">
        <v>23620.416666666668</v>
      </c>
      <c r="E422" s="276">
        <v>180.93093093093094</v>
      </c>
    </row>
    <row r="423" spans="1:5" ht="31.5" customHeight="1">
      <c r="A423" s="287"/>
      <c r="B423" s="225" t="s">
        <v>43</v>
      </c>
      <c r="C423" s="8">
        <v>86</v>
      </c>
      <c r="D423" s="100">
        <v>17420.542635658912</v>
      </c>
      <c r="E423" s="276">
        <v>142.88601252609604</v>
      </c>
    </row>
    <row r="424" spans="1:5" ht="15" customHeight="1">
      <c r="A424" s="287"/>
      <c r="B424" s="227" t="s">
        <v>8</v>
      </c>
      <c r="C424" s="8"/>
      <c r="D424" s="100">
        <v>0</v>
      </c>
      <c r="E424" s="276"/>
    </row>
    <row r="425" spans="1:5" ht="15" customHeight="1">
      <c r="A425" s="287"/>
      <c r="B425" s="228" t="s">
        <v>9</v>
      </c>
      <c r="C425" s="8">
        <v>77</v>
      </c>
      <c r="D425" s="100">
        <v>16444.805194805194</v>
      </c>
      <c r="E425" s="276">
        <v>145.50157356412274</v>
      </c>
    </row>
    <row r="426" spans="1:5" ht="27.75" customHeight="1">
      <c r="A426" s="287"/>
      <c r="B426" s="229" t="s">
        <v>44</v>
      </c>
      <c r="C426" s="8">
        <v>0</v>
      </c>
      <c r="D426" s="100">
        <v>0</v>
      </c>
      <c r="E426" s="276"/>
    </row>
    <row r="427" spans="1:5" ht="15" customHeight="1">
      <c r="A427" s="287"/>
      <c r="B427" s="227" t="s">
        <v>8</v>
      </c>
      <c r="C427" s="8"/>
      <c r="D427" s="100">
        <v>0</v>
      </c>
      <c r="E427" s="276"/>
    </row>
    <row r="428" spans="1:5" ht="15" customHeight="1">
      <c r="A428" s="287"/>
      <c r="B428" s="228" t="s">
        <v>10</v>
      </c>
      <c r="C428" s="8">
        <v>0</v>
      </c>
      <c r="D428" s="100">
        <v>0</v>
      </c>
      <c r="E428" s="276"/>
    </row>
    <row r="429" spans="1:5" ht="25.5" customHeight="1">
      <c r="A429" s="287"/>
      <c r="B429" s="230" t="s">
        <v>11</v>
      </c>
      <c r="C429" s="8">
        <v>17</v>
      </c>
      <c r="D429" s="100">
        <v>15559.3137254902</v>
      </c>
      <c r="E429" s="276">
        <v>145.09731913330884</v>
      </c>
    </row>
    <row r="430" spans="1:5" ht="18.75" customHeight="1">
      <c r="A430" s="287"/>
      <c r="B430" s="230" t="s">
        <v>13</v>
      </c>
      <c r="C430" s="8">
        <v>70</v>
      </c>
      <c r="D430" s="100">
        <v>31361.428571428576</v>
      </c>
      <c r="E430" s="276">
        <v>78.81850834565816</v>
      </c>
    </row>
    <row r="431" spans="1:5" ht="15" customHeight="1">
      <c r="A431" s="287"/>
      <c r="B431" s="227" t="s">
        <v>8</v>
      </c>
      <c r="C431" s="8"/>
      <c r="D431" s="100">
        <v>0</v>
      </c>
      <c r="E431" s="276"/>
    </row>
    <row r="432" spans="1:5" ht="15" customHeight="1">
      <c r="A432" s="287"/>
      <c r="B432" s="228" t="s">
        <v>12</v>
      </c>
      <c r="C432" s="8">
        <v>70</v>
      </c>
      <c r="D432" s="100">
        <v>31361.428571428576</v>
      </c>
      <c r="E432" s="276">
        <v>78.81850834565816</v>
      </c>
    </row>
    <row r="433" spans="1:5" ht="18.75" customHeight="1" thickBot="1">
      <c r="A433" s="285"/>
      <c r="B433" s="229" t="s">
        <v>41</v>
      </c>
      <c r="C433" s="11">
        <v>14</v>
      </c>
      <c r="D433" s="100">
        <v>11729.166666666666</v>
      </c>
      <c r="E433" s="276">
        <v>197.20887245841035</v>
      </c>
    </row>
    <row r="434" spans="1:5" ht="57" customHeight="1" thickBot="1">
      <c r="A434" s="237" t="s">
        <v>101</v>
      </c>
      <c r="B434" s="273" t="s">
        <v>7</v>
      </c>
      <c r="C434" s="112">
        <v>74</v>
      </c>
      <c r="D434" s="238">
        <v>20618.018018018018</v>
      </c>
      <c r="E434" s="238">
        <v>89.88146344588968</v>
      </c>
    </row>
    <row r="435" spans="1:5" ht="22.5" customHeight="1">
      <c r="A435" s="295"/>
      <c r="B435" s="224" t="s">
        <v>14</v>
      </c>
      <c r="C435" s="8"/>
      <c r="D435" s="105"/>
      <c r="E435" s="276"/>
    </row>
    <row r="436" spans="1:5" ht="30" customHeight="1">
      <c r="A436" s="287"/>
      <c r="B436" s="225" t="s">
        <v>3</v>
      </c>
      <c r="C436" s="8">
        <v>2</v>
      </c>
      <c r="D436" s="100">
        <v>48354.166666666664</v>
      </c>
      <c r="E436" s="276">
        <v>125.19826042466104</v>
      </c>
    </row>
    <row r="437" spans="1:5" ht="30" customHeight="1">
      <c r="A437" s="287"/>
      <c r="B437" s="225" t="s">
        <v>2</v>
      </c>
      <c r="C437" s="8">
        <v>0</v>
      </c>
      <c r="D437" s="100">
        <v>0</v>
      </c>
      <c r="E437" s="276"/>
    </row>
    <row r="438" spans="1:5" ht="30" customHeight="1">
      <c r="A438" s="287"/>
      <c r="B438" s="225" t="s">
        <v>19</v>
      </c>
      <c r="C438" s="8">
        <v>10</v>
      </c>
      <c r="D438" s="100">
        <v>27294.166666666668</v>
      </c>
      <c r="E438" s="276">
        <v>125.88417128829892</v>
      </c>
    </row>
    <row r="439" spans="1:5" ht="30" customHeight="1">
      <c r="A439" s="287"/>
      <c r="B439" s="226" t="s">
        <v>42</v>
      </c>
      <c r="C439" s="8">
        <v>10</v>
      </c>
      <c r="D439" s="100">
        <v>17749.999999999996</v>
      </c>
      <c r="E439" s="276">
        <v>120.17873332469888</v>
      </c>
    </row>
    <row r="440" spans="1:5" ht="29.25" customHeight="1">
      <c r="A440" s="287"/>
      <c r="B440" s="225" t="s">
        <v>43</v>
      </c>
      <c r="C440" s="8">
        <v>22</v>
      </c>
      <c r="D440" s="100">
        <v>12734.848484848484</v>
      </c>
      <c r="E440" s="276">
        <v>114.31281778857101</v>
      </c>
    </row>
    <row r="441" spans="1:5" ht="17.25" customHeight="1">
      <c r="A441" s="287"/>
      <c r="B441" s="227" t="s">
        <v>8</v>
      </c>
      <c r="C441" s="8"/>
      <c r="D441" s="100">
        <v>0</v>
      </c>
      <c r="E441" s="276"/>
    </row>
    <row r="442" spans="1:5" ht="15" customHeight="1">
      <c r="A442" s="287"/>
      <c r="B442" s="228" t="s">
        <v>9</v>
      </c>
      <c r="C442" s="8">
        <v>20</v>
      </c>
      <c r="D442" s="100">
        <v>12713.750000000004</v>
      </c>
      <c r="E442" s="276">
        <v>116.1306284017813</v>
      </c>
    </row>
    <row r="443" spans="1:5" ht="27.75" customHeight="1">
      <c r="A443" s="287"/>
      <c r="B443" s="229" t="s">
        <v>44</v>
      </c>
      <c r="C443" s="8">
        <v>3</v>
      </c>
      <c r="D443" s="100">
        <v>10077.777777777777</v>
      </c>
      <c r="E443" s="276">
        <v>125.29761904761905</v>
      </c>
    </row>
    <row r="444" spans="1:5" ht="19.5" customHeight="1">
      <c r="A444" s="287"/>
      <c r="B444" s="227" t="s">
        <v>8</v>
      </c>
      <c r="C444" s="8"/>
      <c r="D444" s="100">
        <v>0</v>
      </c>
      <c r="E444" s="276"/>
    </row>
    <row r="445" spans="1:5" ht="17.25" customHeight="1">
      <c r="A445" s="287"/>
      <c r="B445" s="228" t="s">
        <v>10</v>
      </c>
      <c r="C445" s="8">
        <v>1</v>
      </c>
      <c r="D445" s="100">
        <v>4816.666666666666</v>
      </c>
      <c r="E445" s="276">
        <v>242.9530201342282</v>
      </c>
    </row>
    <row r="446" spans="1:5" ht="30" customHeight="1">
      <c r="A446" s="287"/>
      <c r="B446" s="230" t="s">
        <v>11</v>
      </c>
      <c r="C446" s="8">
        <v>3</v>
      </c>
      <c r="D446" s="100">
        <v>11913.88888888889</v>
      </c>
      <c r="E446" s="276">
        <v>115.35244922341697</v>
      </c>
    </row>
    <row r="447" spans="1:5" ht="20.25" customHeight="1">
      <c r="A447" s="287"/>
      <c r="B447" s="230" t="s">
        <v>13</v>
      </c>
      <c r="C447" s="8">
        <v>22</v>
      </c>
      <c r="D447" s="100">
        <v>27820.075757575763</v>
      </c>
      <c r="E447" s="276">
        <v>58.04505020028091</v>
      </c>
    </row>
    <row r="448" spans="1:5" ht="20.25" customHeight="1">
      <c r="A448" s="287"/>
      <c r="B448" s="227" t="s">
        <v>8</v>
      </c>
      <c r="C448" s="8"/>
      <c r="D448" s="100">
        <v>0</v>
      </c>
      <c r="E448" s="276"/>
    </row>
    <row r="449" spans="1:5" ht="18" customHeight="1">
      <c r="A449" s="287"/>
      <c r="B449" s="228" t="s">
        <v>12</v>
      </c>
      <c r="C449" s="8">
        <v>21</v>
      </c>
      <c r="D449" s="100">
        <v>28498.809523809527</v>
      </c>
      <c r="E449" s="276">
        <v>57.14285714285714</v>
      </c>
    </row>
    <row r="450" spans="1:5" ht="16.5" customHeight="1" thickBot="1">
      <c r="A450" s="285"/>
      <c r="B450" s="229" t="s">
        <v>41</v>
      </c>
      <c r="C450" s="11">
        <v>2</v>
      </c>
      <c r="D450" s="100">
        <v>10200</v>
      </c>
      <c r="E450" s="276">
        <v>147.18954248366012</v>
      </c>
    </row>
    <row r="451" spans="1:5" ht="57" customHeight="1" thickBot="1">
      <c r="A451" s="237" t="s">
        <v>102</v>
      </c>
      <c r="B451" s="273" t="s">
        <v>7</v>
      </c>
      <c r="C451" s="112">
        <v>61</v>
      </c>
      <c r="D451" s="238">
        <v>22525.93169398907</v>
      </c>
      <c r="E451" s="238">
        <v>114.93626047730811</v>
      </c>
    </row>
    <row r="452" spans="1:5" ht="18" customHeight="1">
      <c r="A452" s="295"/>
      <c r="B452" s="224" t="s">
        <v>14</v>
      </c>
      <c r="C452" s="8"/>
      <c r="D452" s="105"/>
      <c r="E452" s="276"/>
    </row>
    <row r="453" spans="1:5" ht="30" customHeight="1">
      <c r="A453" s="287"/>
      <c r="B453" s="225" t="s">
        <v>3</v>
      </c>
      <c r="C453" s="8">
        <v>3</v>
      </c>
      <c r="D453" s="100">
        <v>38338.8888888889</v>
      </c>
      <c r="E453" s="276">
        <v>130.11000255819903</v>
      </c>
    </row>
    <row r="454" spans="1:5" ht="29.25" customHeight="1">
      <c r="A454" s="287"/>
      <c r="B454" s="225" t="s">
        <v>2</v>
      </c>
      <c r="C454" s="8">
        <v>4</v>
      </c>
      <c r="D454" s="100">
        <v>31793.750000000004</v>
      </c>
      <c r="E454" s="276">
        <v>143.27701920851658</v>
      </c>
    </row>
    <row r="455" spans="1:5" ht="40.5" customHeight="1">
      <c r="A455" s="287"/>
      <c r="B455" s="225" t="s">
        <v>19</v>
      </c>
      <c r="C455" s="8">
        <v>0</v>
      </c>
      <c r="D455" s="100">
        <v>0</v>
      </c>
      <c r="E455" s="276"/>
    </row>
    <row r="456" spans="1:5" ht="30" customHeight="1">
      <c r="A456" s="287"/>
      <c r="B456" s="226" t="s">
        <v>42</v>
      </c>
      <c r="C456" s="8">
        <v>10</v>
      </c>
      <c r="D456" s="100">
        <v>17121.666666666668</v>
      </c>
      <c r="E456" s="276">
        <v>118.75706214689268</v>
      </c>
    </row>
    <row r="457" spans="1:5" ht="27.75" customHeight="1">
      <c r="A457" s="287"/>
      <c r="B457" s="225" t="s">
        <v>43</v>
      </c>
      <c r="C457" s="8">
        <v>23</v>
      </c>
      <c r="D457" s="100">
        <v>14383.695652173918</v>
      </c>
      <c r="E457" s="276">
        <v>119.92051317807837</v>
      </c>
    </row>
    <row r="458" spans="1:5" ht="22.5" customHeight="1">
      <c r="A458" s="287"/>
      <c r="B458" s="227" t="s">
        <v>8</v>
      </c>
      <c r="C458" s="8"/>
      <c r="D458" s="100">
        <v>0</v>
      </c>
      <c r="E458" s="276"/>
    </row>
    <row r="459" spans="1:5" ht="18" customHeight="1">
      <c r="A459" s="287"/>
      <c r="B459" s="228" t="s">
        <v>9</v>
      </c>
      <c r="C459" s="8">
        <v>15</v>
      </c>
      <c r="D459" s="100">
        <v>15690.288888888888</v>
      </c>
      <c r="E459" s="276">
        <v>128.24009383548542</v>
      </c>
    </row>
    <row r="460" spans="1:5" ht="32.25" customHeight="1">
      <c r="A460" s="287"/>
      <c r="B460" s="229" t="s">
        <v>44</v>
      </c>
      <c r="C460" s="8">
        <v>1</v>
      </c>
      <c r="D460" s="100">
        <v>3824.9999999999995</v>
      </c>
      <c r="E460" s="276">
        <v>88.12785388127853</v>
      </c>
    </row>
    <row r="461" spans="1:5" ht="20.25" customHeight="1">
      <c r="A461" s="287"/>
      <c r="B461" s="227" t="s">
        <v>8</v>
      </c>
      <c r="C461" s="8"/>
      <c r="D461" s="100">
        <v>0</v>
      </c>
      <c r="E461" s="276"/>
    </row>
    <row r="462" spans="1:5" ht="15.75" customHeight="1">
      <c r="A462" s="287"/>
      <c r="B462" s="228" t="s">
        <v>10</v>
      </c>
      <c r="C462" s="8">
        <v>1</v>
      </c>
      <c r="D462" s="100">
        <v>3824.9999999999995</v>
      </c>
      <c r="E462" s="276">
        <v>88.12785388127853</v>
      </c>
    </row>
    <row r="463" spans="1:5" ht="30" customHeight="1">
      <c r="A463" s="287"/>
      <c r="B463" s="230" t="s">
        <v>11</v>
      </c>
      <c r="C463" s="8">
        <v>2</v>
      </c>
      <c r="D463" s="100">
        <v>16499.875</v>
      </c>
      <c r="E463" s="276">
        <v>154.01454839669952</v>
      </c>
    </row>
    <row r="464" spans="1:5" ht="23.25" customHeight="1">
      <c r="A464" s="284"/>
      <c r="B464" s="230" t="s">
        <v>13</v>
      </c>
      <c r="C464" s="8">
        <v>17</v>
      </c>
      <c r="D464" s="100">
        <v>34704.901960784315</v>
      </c>
      <c r="E464" s="276">
        <v>103.97659169428188</v>
      </c>
    </row>
    <row r="465" spans="1:5" ht="18" customHeight="1">
      <c r="A465" s="284"/>
      <c r="B465" s="227" t="s">
        <v>8</v>
      </c>
      <c r="C465" s="8"/>
      <c r="D465" s="100">
        <v>0</v>
      </c>
      <c r="E465" s="276"/>
    </row>
    <row r="466" spans="1:5" ht="18" customHeight="1">
      <c r="A466" s="284"/>
      <c r="B466" s="228" t="s">
        <v>12</v>
      </c>
      <c r="C466" s="8">
        <v>17</v>
      </c>
      <c r="D466" s="100">
        <v>34704.90196078432</v>
      </c>
      <c r="E466" s="276">
        <v>103.97659169428188</v>
      </c>
    </row>
    <row r="467" spans="1:5" ht="20.25" customHeight="1" thickBot="1">
      <c r="A467" s="285"/>
      <c r="B467" s="229" t="s">
        <v>41</v>
      </c>
      <c r="C467" s="11">
        <v>1</v>
      </c>
      <c r="D467" s="100">
        <v>3040.416666666667</v>
      </c>
      <c r="E467" s="276">
        <v>16.419604700854702</v>
      </c>
    </row>
    <row r="468" spans="1:5" ht="59.25" customHeight="1" thickBot="1">
      <c r="A468" s="237" t="s">
        <v>103</v>
      </c>
      <c r="B468" s="273" t="s">
        <v>7</v>
      </c>
      <c r="C468" s="112">
        <v>163.1</v>
      </c>
      <c r="D468" s="238">
        <v>20565.3791130186</v>
      </c>
      <c r="E468" s="238">
        <v>99.94241362043064</v>
      </c>
    </row>
    <row r="469" spans="1:5" ht="22.5" customHeight="1">
      <c r="A469" s="295"/>
      <c r="B469" s="224" t="s">
        <v>14</v>
      </c>
      <c r="C469" s="8"/>
      <c r="D469" s="105"/>
      <c r="E469" s="276"/>
    </row>
    <row r="470" spans="1:5" ht="30" customHeight="1">
      <c r="A470" s="287"/>
      <c r="B470" s="225" t="s">
        <v>3</v>
      </c>
      <c r="C470" s="8">
        <v>3</v>
      </c>
      <c r="D470" s="100">
        <v>50716.66666666667</v>
      </c>
      <c r="E470" s="276">
        <v>130.79584775086505</v>
      </c>
    </row>
    <row r="471" spans="1:5" ht="29.25" customHeight="1">
      <c r="A471" s="287"/>
      <c r="B471" s="225" t="s">
        <v>2</v>
      </c>
      <c r="C471" s="8">
        <v>9</v>
      </c>
      <c r="D471" s="100">
        <v>32453.703703703708</v>
      </c>
      <c r="E471" s="276">
        <v>146.25699401890796</v>
      </c>
    </row>
    <row r="472" spans="1:5" ht="30" customHeight="1">
      <c r="A472" s="287"/>
      <c r="B472" s="225" t="s">
        <v>19</v>
      </c>
      <c r="C472" s="8">
        <v>1.7</v>
      </c>
      <c r="D472" s="100">
        <v>25833.33333333334</v>
      </c>
      <c r="E472" s="276">
        <v>139.16004540295123</v>
      </c>
    </row>
    <row r="473" spans="1:5" ht="30" customHeight="1">
      <c r="A473" s="287"/>
      <c r="B473" s="226" t="s">
        <v>42</v>
      </c>
      <c r="C473" s="8">
        <v>23.6</v>
      </c>
      <c r="D473" s="100">
        <v>19027.718926553673</v>
      </c>
      <c r="E473" s="276">
        <v>145.9697956766361</v>
      </c>
    </row>
    <row r="474" spans="1:5" ht="31.5" customHeight="1">
      <c r="A474" s="287"/>
      <c r="B474" s="225" t="s">
        <v>43</v>
      </c>
      <c r="C474" s="8">
        <v>48.1</v>
      </c>
      <c r="D474" s="100">
        <v>15014.726264726269</v>
      </c>
      <c r="E474" s="276">
        <v>128.12762907799205</v>
      </c>
    </row>
    <row r="475" spans="1:5" ht="20.25" customHeight="1">
      <c r="A475" s="287"/>
      <c r="B475" s="227" t="s">
        <v>8</v>
      </c>
      <c r="C475" s="8"/>
      <c r="D475" s="100">
        <v>0</v>
      </c>
      <c r="E475" s="276"/>
    </row>
    <row r="476" spans="1:5" ht="21.75" customHeight="1">
      <c r="A476" s="287"/>
      <c r="B476" s="228" t="s">
        <v>9</v>
      </c>
      <c r="C476" s="8">
        <v>44.3</v>
      </c>
      <c r="D476" s="100">
        <v>14812.829194883372</v>
      </c>
      <c r="E476" s="276">
        <v>128.7989741166942</v>
      </c>
    </row>
    <row r="477" spans="1:5" ht="25.5" customHeight="1">
      <c r="A477" s="287"/>
      <c r="B477" s="229" t="s">
        <v>44</v>
      </c>
      <c r="C477" s="8">
        <v>1</v>
      </c>
      <c r="D477" s="100">
        <v>6474.999999999999</v>
      </c>
      <c r="E477" s="276">
        <v>171.58273381294967</v>
      </c>
    </row>
    <row r="478" spans="1:5" ht="15.75" customHeight="1">
      <c r="A478" s="287"/>
      <c r="B478" s="227" t="s">
        <v>8</v>
      </c>
      <c r="C478" s="8"/>
      <c r="D478" s="100">
        <v>0</v>
      </c>
      <c r="E478" s="276"/>
    </row>
    <row r="479" spans="1:5" ht="17.25" customHeight="1">
      <c r="A479" s="287"/>
      <c r="B479" s="228" t="s">
        <v>10</v>
      </c>
      <c r="C479" s="8">
        <v>1</v>
      </c>
      <c r="D479" s="100">
        <v>6474.999999999999</v>
      </c>
      <c r="E479" s="276">
        <v>171.58273381294967</v>
      </c>
    </row>
    <row r="480" spans="1:5" ht="30" customHeight="1">
      <c r="A480" s="287"/>
      <c r="B480" s="230" t="s">
        <v>11</v>
      </c>
      <c r="C480" s="8">
        <v>16</v>
      </c>
      <c r="D480" s="100">
        <v>12881.822916666666</v>
      </c>
      <c r="E480" s="276">
        <v>116.07235142118864</v>
      </c>
    </row>
    <row r="481" spans="1:5" ht="21.75" customHeight="1">
      <c r="A481" s="284"/>
      <c r="B481" s="230" t="s">
        <v>13</v>
      </c>
      <c r="C481" s="8">
        <v>48.1</v>
      </c>
      <c r="D481" s="100">
        <v>28680.69993069993</v>
      </c>
      <c r="E481" s="276">
        <v>68.70302783676897</v>
      </c>
    </row>
    <row r="482" spans="1:5" ht="17.25" customHeight="1">
      <c r="A482" s="284"/>
      <c r="B482" s="227" t="s">
        <v>8</v>
      </c>
      <c r="C482" s="8"/>
      <c r="D482" s="100">
        <v>0</v>
      </c>
      <c r="E482" s="276"/>
    </row>
    <row r="483" spans="1:5" ht="19.5" customHeight="1">
      <c r="A483" s="284"/>
      <c r="B483" s="228" t="s">
        <v>12</v>
      </c>
      <c r="C483" s="8">
        <v>45.1</v>
      </c>
      <c r="D483" s="100">
        <v>28968.588322246855</v>
      </c>
      <c r="E483" s="276">
        <v>67.4085255887893</v>
      </c>
    </row>
    <row r="484" spans="1:5" ht="21" customHeight="1" thickBot="1">
      <c r="A484" s="285"/>
      <c r="B484" s="229" t="s">
        <v>41</v>
      </c>
      <c r="C484" s="11">
        <v>12.6</v>
      </c>
      <c r="D484" s="100">
        <v>8148.809523809524</v>
      </c>
      <c r="E484" s="276">
        <v>69.91129785247433</v>
      </c>
    </row>
    <row r="485" spans="1:5" ht="50.25" customHeight="1" thickBot="1">
      <c r="A485" s="237" t="s">
        <v>104</v>
      </c>
      <c r="B485" s="237" t="s">
        <v>208</v>
      </c>
      <c r="C485" s="112">
        <v>146</v>
      </c>
      <c r="D485" s="238">
        <v>21407.363013698632</v>
      </c>
      <c r="E485" s="238">
        <v>71.02931429435228</v>
      </c>
    </row>
    <row r="486" spans="1:5" ht="23.25" customHeight="1">
      <c r="A486" s="287"/>
      <c r="B486" s="234" t="s">
        <v>14</v>
      </c>
      <c r="C486" s="114"/>
      <c r="D486" s="239"/>
      <c r="E486" s="299"/>
    </row>
    <row r="487" spans="1:5" ht="30" customHeight="1">
      <c r="A487" s="287"/>
      <c r="B487" s="225" t="s">
        <v>3</v>
      </c>
      <c r="C487" s="8">
        <v>2</v>
      </c>
      <c r="D487" s="100">
        <v>55420.83333333334</v>
      </c>
      <c r="E487" s="276">
        <v>73.06130342293558</v>
      </c>
    </row>
    <row r="488" spans="1:5" ht="27" customHeight="1">
      <c r="A488" s="287"/>
      <c r="B488" s="225" t="s">
        <v>2</v>
      </c>
      <c r="C488" s="8">
        <v>14</v>
      </c>
      <c r="D488" s="100">
        <v>25541.666666666668</v>
      </c>
      <c r="E488" s="276">
        <v>76.82346109175377</v>
      </c>
    </row>
    <row r="489" spans="1:5" ht="30.75" customHeight="1">
      <c r="A489" s="287"/>
      <c r="B489" s="225" t="s">
        <v>19</v>
      </c>
      <c r="C489" s="8">
        <v>0</v>
      </c>
      <c r="D489" s="100">
        <v>0</v>
      </c>
      <c r="E489" s="276"/>
    </row>
    <row r="490" spans="1:5" ht="30" customHeight="1">
      <c r="A490" s="287"/>
      <c r="B490" s="226" t="s">
        <v>42</v>
      </c>
      <c r="C490" s="8">
        <v>25</v>
      </c>
      <c r="D490" s="100">
        <v>16217.000000000002</v>
      </c>
      <c r="E490" s="276">
        <v>97.25573447936624</v>
      </c>
    </row>
    <row r="491" spans="1:5" ht="30" customHeight="1">
      <c r="A491" s="287"/>
      <c r="B491" s="225" t="s">
        <v>43</v>
      </c>
      <c r="C491" s="8">
        <v>42</v>
      </c>
      <c r="D491" s="100">
        <v>17775.79365079365</v>
      </c>
      <c r="E491" s="276">
        <v>101.09095943513778</v>
      </c>
    </row>
    <row r="492" spans="1:5" ht="19.5" customHeight="1">
      <c r="A492" s="287"/>
      <c r="B492" s="227" t="s">
        <v>8</v>
      </c>
      <c r="C492" s="8"/>
      <c r="D492" s="100">
        <v>0</v>
      </c>
      <c r="E492" s="276"/>
    </row>
    <row r="493" spans="1:5" ht="21.75" customHeight="1">
      <c r="A493" s="287"/>
      <c r="B493" s="228" t="s">
        <v>9</v>
      </c>
      <c r="C493" s="8">
        <v>41</v>
      </c>
      <c r="D493" s="100">
        <v>17558.130081300813</v>
      </c>
      <c r="E493" s="276">
        <v>103.23798460868304</v>
      </c>
    </row>
    <row r="494" spans="1:5" ht="25.5" customHeight="1">
      <c r="A494" s="287"/>
      <c r="B494" s="229" t="s">
        <v>44</v>
      </c>
      <c r="C494" s="8">
        <v>1</v>
      </c>
      <c r="D494" s="100">
        <v>7649.999999999999</v>
      </c>
      <c r="E494" s="276">
        <v>11.299435028248588</v>
      </c>
    </row>
    <row r="495" spans="1:5" ht="20.25" customHeight="1">
      <c r="A495" s="287"/>
      <c r="B495" s="227" t="s">
        <v>8</v>
      </c>
      <c r="C495" s="8"/>
      <c r="D495" s="100">
        <v>0</v>
      </c>
      <c r="E495" s="276"/>
    </row>
    <row r="496" spans="1:5" ht="19.5" customHeight="1">
      <c r="A496" s="287"/>
      <c r="B496" s="228" t="s">
        <v>10</v>
      </c>
      <c r="C496" s="8">
        <v>0</v>
      </c>
      <c r="D496" s="100">
        <v>0</v>
      </c>
      <c r="E496" s="276"/>
    </row>
    <row r="497" spans="1:5" ht="27" customHeight="1">
      <c r="A497" s="287"/>
      <c r="B497" s="230" t="s">
        <v>11</v>
      </c>
      <c r="C497" s="8">
        <v>7</v>
      </c>
      <c r="D497" s="100">
        <v>9842.857142857143</v>
      </c>
      <c r="E497" s="276">
        <v>39.956888105036256</v>
      </c>
    </row>
    <row r="498" spans="1:5" ht="20.25" customHeight="1">
      <c r="A498" s="287"/>
      <c r="B498" s="230" t="s">
        <v>13</v>
      </c>
      <c r="C498" s="8">
        <v>48</v>
      </c>
      <c r="D498" s="100">
        <v>28504.513888888894</v>
      </c>
      <c r="E498" s="276">
        <v>53.91490256554044</v>
      </c>
    </row>
    <row r="499" spans="1:5" ht="17.25" customHeight="1">
      <c r="A499" s="287"/>
      <c r="B499" s="227" t="s">
        <v>8</v>
      </c>
      <c r="C499" s="8"/>
      <c r="D499" s="100">
        <v>0</v>
      </c>
      <c r="E499" s="276"/>
    </row>
    <row r="500" spans="1:5" ht="19.5" customHeight="1">
      <c r="A500" s="287"/>
      <c r="B500" s="228" t="s">
        <v>12</v>
      </c>
      <c r="C500" s="8">
        <v>48</v>
      </c>
      <c r="D500" s="100">
        <v>28504.513888888894</v>
      </c>
      <c r="E500" s="276">
        <v>53.91490256554044</v>
      </c>
    </row>
    <row r="501" spans="1:5" ht="19.5" customHeight="1" thickBot="1">
      <c r="A501" s="285"/>
      <c r="B501" s="229" t="s">
        <v>41</v>
      </c>
      <c r="C501" s="11">
        <v>7</v>
      </c>
      <c r="D501" s="100">
        <v>8610.714285714286</v>
      </c>
      <c r="E501" s="276">
        <v>52.52719129878438</v>
      </c>
    </row>
    <row r="502" spans="1:5" ht="38.25" customHeight="1" thickBot="1">
      <c r="A502" s="237" t="s">
        <v>105</v>
      </c>
      <c r="B502" s="273" t="s">
        <v>7</v>
      </c>
      <c r="C502" s="112">
        <v>82</v>
      </c>
      <c r="D502" s="238">
        <v>22993.191056910564</v>
      </c>
      <c r="E502" s="403" t="s">
        <v>247</v>
      </c>
    </row>
    <row r="503" spans="1:5" ht="16.5" customHeight="1">
      <c r="A503" s="295"/>
      <c r="B503" s="224" t="s">
        <v>14</v>
      </c>
      <c r="C503" s="8"/>
      <c r="D503" s="105"/>
      <c r="E503" s="276"/>
    </row>
    <row r="504" spans="1:5" ht="30" customHeight="1">
      <c r="A504" s="287"/>
      <c r="B504" s="225" t="s">
        <v>3</v>
      </c>
      <c r="C504" s="8">
        <v>3</v>
      </c>
      <c r="D504" s="100">
        <v>47241.666666666664</v>
      </c>
      <c r="E504" s="276">
        <v>101.03038770520432</v>
      </c>
    </row>
    <row r="505" spans="1:5" ht="29.25" customHeight="1">
      <c r="A505" s="287"/>
      <c r="B505" s="225" t="s">
        <v>2</v>
      </c>
      <c r="C505" s="8">
        <v>9</v>
      </c>
      <c r="D505" s="100">
        <v>33001.85185185185</v>
      </c>
      <c r="E505" s="276">
        <v>162.62193908023096</v>
      </c>
    </row>
    <row r="506" spans="1:5" ht="28.5" customHeight="1">
      <c r="A506" s="287"/>
      <c r="B506" s="225" t="s">
        <v>19</v>
      </c>
      <c r="C506" s="8">
        <v>0</v>
      </c>
      <c r="D506" s="100">
        <v>0</v>
      </c>
      <c r="E506" s="276"/>
    </row>
    <row r="507" spans="1:5" ht="15.75" customHeight="1">
      <c r="A507" s="287"/>
      <c r="B507" s="226" t="s">
        <v>42</v>
      </c>
      <c r="C507" s="8">
        <v>11</v>
      </c>
      <c r="D507" s="100">
        <v>24662.87878787879</v>
      </c>
      <c r="E507" s="276">
        <v>164.71795980116707</v>
      </c>
    </row>
    <row r="508" spans="1:5" ht="29.25" customHeight="1">
      <c r="A508" s="287"/>
      <c r="B508" s="225" t="s">
        <v>43</v>
      </c>
      <c r="C508" s="8">
        <v>28</v>
      </c>
      <c r="D508" s="100">
        <v>15590.178571428567</v>
      </c>
      <c r="E508" s="276">
        <v>151.10508167995025</v>
      </c>
    </row>
    <row r="509" spans="1:5" ht="17.25" customHeight="1">
      <c r="A509" s="287"/>
      <c r="B509" s="227" t="s">
        <v>8</v>
      </c>
      <c r="C509" s="8"/>
      <c r="D509" s="100">
        <v>0</v>
      </c>
      <c r="E509" s="276"/>
    </row>
    <row r="510" spans="1:5" ht="17.25" customHeight="1">
      <c r="A510" s="287"/>
      <c r="B510" s="228" t="s">
        <v>9</v>
      </c>
      <c r="C510" s="8">
        <v>20</v>
      </c>
      <c r="D510" s="100">
        <v>16263.333333333332</v>
      </c>
      <c r="E510" s="276">
        <v>150.70704079366251</v>
      </c>
    </row>
    <row r="511" spans="1:5" ht="28.5" customHeight="1">
      <c r="A511" s="287"/>
      <c r="B511" s="229" t="s">
        <v>44</v>
      </c>
      <c r="C511" s="8">
        <v>2</v>
      </c>
      <c r="D511" s="100">
        <v>15720.833333333334</v>
      </c>
      <c r="E511" s="276">
        <v>152.75862068965517</v>
      </c>
    </row>
    <row r="512" spans="1:5" ht="20.25" customHeight="1">
      <c r="A512" s="287"/>
      <c r="B512" s="227" t="s">
        <v>8</v>
      </c>
      <c r="C512" s="8"/>
      <c r="D512" s="100">
        <v>0</v>
      </c>
      <c r="E512" s="276"/>
    </row>
    <row r="513" spans="1:5" ht="18" customHeight="1">
      <c r="A513" s="287"/>
      <c r="B513" s="228" t="s">
        <v>10</v>
      </c>
      <c r="C513" s="8">
        <v>1</v>
      </c>
      <c r="D513" s="100">
        <v>15350</v>
      </c>
      <c r="E513" s="276">
        <v>144.74576271186442</v>
      </c>
    </row>
    <row r="514" spans="1:5" ht="27" customHeight="1">
      <c r="A514" s="287"/>
      <c r="B514" s="230" t="s">
        <v>11</v>
      </c>
      <c r="C514" s="8">
        <v>5</v>
      </c>
      <c r="D514" s="100">
        <v>16238.333333333334</v>
      </c>
      <c r="E514" s="276">
        <v>155.3184394798266</v>
      </c>
    </row>
    <row r="515" spans="1:5" ht="17.25" customHeight="1">
      <c r="A515" s="287"/>
      <c r="B515" s="230" t="s">
        <v>13</v>
      </c>
      <c r="C515" s="8">
        <v>20</v>
      </c>
      <c r="D515" s="100">
        <v>29329.166666666668</v>
      </c>
      <c r="E515" s="276">
        <v>68.92773753217985</v>
      </c>
    </row>
    <row r="516" spans="1:5" ht="17.25" customHeight="1">
      <c r="A516" s="287"/>
      <c r="B516" s="227" t="s">
        <v>8</v>
      </c>
      <c r="C516" s="8"/>
      <c r="D516" s="100">
        <v>0</v>
      </c>
      <c r="E516" s="276"/>
    </row>
    <row r="517" spans="1:5" ht="19.5" customHeight="1">
      <c r="A517" s="287"/>
      <c r="B517" s="228" t="s">
        <v>12</v>
      </c>
      <c r="C517" s="8">
        <v>20</v>
      </c>
      <c r="D517" s="100">
        <v>29329.166666666668</v>
      </c>
      <c r="E517" s="276">
        <v>68.92773753217985</v>
      </c>
    </row>
    <row r="518" spans="1:5" ht="18.75" customHeight="1" thickBot="1">
      <c r="A518" s="287"/>
      <c r="B518" s="229" t="s">
        <v>41</v>
      </c>
      <c r="C518" s="11">
        <v>4</v>
      </c>
      <c r="D518" s="100">
        <v>9916.666666666666</v>
      </c>
      <c r="E518" s="412">
        <v>141.93333333333334</v>
      </c>
    </row>
    <row r="519" spans="1:5" ht="63.75" customHeight="1" thickBot="1">
      <c r="A519" s="445" t="s">
        <v>249</v>
      </c>
      <c r="B519" s="439"/>
      <c r="C519" s="439"/>
      <c r="D519" s="439"/>
      <c r="E519" s="440"/>
    </row>
    <row r="520" spans="1:5" ht="48" customHeight="1" thickBot="1">
      <c r="A520" s="237" t="s">
        <v>106</v>
      </c>
      <c r="B520" s="273" t="s">
        <v>7</v>
      </c>
      <c r="C520" s="112">
        <v>54</v>
      </c>
      <c r="D520" s="238">
        <v>21248.7962962963</v>
      </c>
      <c r="E520" s="238">
        <v>95.6393764308296</v>
      </c>
    </row>
    <row r="521" spans="1:5" ht="19.5" customHeight="1">
      <c r="A521" s="295"/>
      <c r="B521" s="224" t="s">
        <v>14</v>
      </c>
      <c r="C521" s="8"/>
      <c r="D521" s="105"/>
      <c r="E521" s="276"/>
    </row>
    <row r="522" spans="1:5" ht="30" customHeight="1">
      <c r="A522" s="287"/>
      <c r="B522" s="225" t="s">
        <v>3</v>
      </c>
      <c r="C522" s="8">
        <v>1</v>
      </c>
      <c r="D522" s="100">
        <v>51341.666666666664</v>
      </c>
      <c r="E522" s="276">
        <v>94.51913133402276</v>
      </c>
    </row>
    <row r="523" spans="1:5" ht="27" customHeight="1">
      <c r="A523" s="287"/>
      <c r="B523" s="225" t="s">
        <v>2</v>
      </c>
      <c r="C523" s="8">
        <v>7</v>
      </c>
      <c r="D523" s="100">
        <v>26978.57142857143</v>
      </c>
      <c r="E523" s="276">
        <v>113.50824782439277</v>
      </c>
    </row>
    <row r="524" spans="1:5" ht="30" customHeight="1">
      <c r="A524" s="287"/>
      <c r="B524" s="225" t="s">
        <v>19</v>
      </c>
      <c r="C524" s="8">
        <v>0</v>
      </c>
      <c r="D524" s="100">
        <v>0</v>
      </c>
      <c r="E524" s="276"/>
    </row>
    <row r="525" spans="1:5" ht="30" customHeight="1">
      <c r="A525" s="287"/>
      <c r="B525" s="226" t="s">
        <v>42</v>
      </c>
      <c r="C525" s="8">
        <v>12</v>
      </c>
      <c r="D525" s="100">
        <v>16861.11111111111</v>
      </c>
      <c r="E525" s="276">
        <v>119.87133666904933</v>
      </c>
    </row>
    <row r="526" spans="1:5" ht="27.75" customHeight="1">
      <c r="A526" s="287"/>
      <c r="B526" s="225" t="s">
        <v>43</v>
      </c>
      <c r="C526" s="8">
        <v>13</v>
      </c>
      <c r="D526" s="100">
        <v>15481.410256410261</v>
      </c>
      <c r="E526" s="276">
        <v>118.91294227188082</v>
      </c>
    </row>
    <row r="527" spans="1:5" ht="20.25" customHeight="1">
      <c r="A527" s="287"/>
      <c r="B527" s="227" t="s">
        <v>8</v>
      </c>
      <c r="C527" s="8"/>
      <c r="D527" s="100">
        <v>0</v>
      </c>
      <c r="E527" s="276"/>
    </row>
    <row r="528" spans="1:5" ht="17.25" customHeight="1">
      <c r="A528" s="287"/>
      <c r="B528" s="228" t="s">
        <v>9</v>
      </c>
      <c r="C528" s="8">
        <v>12</v>
      </c>
      <c r="D528" s="100">
        <v>16334.72222222223</v>
      </c>
      <c r="E528" s="276">
        <v>120.0506695620702</v>
      </c>
    </row>
    <row r="529" spans="1:5" ht="25.5" customHeight="1">
      <c r="A529" s="287"/>
      <c r="B529" s="229" t="s">
        <v>44</v>
      </c>
      <c r="C529" s="8">
        <v>1</v>
      </c>
      <c r="D529" s="100">
        <v>4226.666666666666</v>
      </c>
      <c r="E529" s="276">
        <v>9.065934065934066</v>
      </c>
    </row>
    <row r="530" spans="1:5" ht="17.25" customHeight="1">
      <c r="A530" s="287"/>
      <c r="B530" s="227" t="s">
        <v>8</v>
      </c>
      <c r="C530" s="8"/>
      <c r="D530" s="100">
        <v>0</v>
      </c>
      <c r="E530" s="276"/>
    </row>
    <row r="531" spans="1:5" ht="19.5" customHeight="1">
      <c r="A531" s="287"/>
      <c r="B531" s="228" t="s">
        <v>10</v>
      </c>
      <c r="C531" s="8">
        <v>1</v>
      </c>
      <c r="D531" s="100">
        <v>4226.666666666666</v>
      </c>
      <c r="E531" s="276">
        <v>9.065934065934066</v>
      </c>
    </row>
    <row r="532" spans="1:5" ht="26.25" customHeight="1">
      <c r="A532" s="287"/>
      <c r="B532" s="230" t="s">
        <v>11</v>
      </c>
      <c r="C532" s="8">
        <v>2</v>
      </c>
      <c r="D532" s="100">
        <v>11716.666666666666</v>
      </c>
      <c r="E532" s="276">
        <v>108.85188431200703</v>
      </c>
    </row>
    <row r="533" spans="1:5" ht="20.25" customHeight="1">
      <c r="A533" s="287"/>
      <c r="B533" s="230" t="s">
        <v>13</v>
      </c>
      <c r="C533" s="8">
        <v>14</v>
      </c>
      <c r="D533" s="100">
        <v>31599.999999999993</v>
      </c>
      <c r="E533" s="276">
        <v>86.5226818587645</v>
      </c>
    </row>
    <row r="534" spans="1:5" ht="14.25" customHeight="1">
      <c r="A534" s="287"/>
      <c r="B534" s="227" t="s">
        <v>8</v>
      </c>
      <c r="C534" s="8"/>
      <c r="D534" s="100">
        <v>0</v>
      </c>
      <c r="E534" s="276"/>
    </row>
    <row r="535" spans="1:5" ht="19.5" customHeight="1">
      <c r="A535" s="287"/>
      <c r="B535" s="228" t="s">
        <v>12</v>
      </c>
      <c r="C535" s="8">
        <v>14</v>
      </c>
      <c r="D535" s="100">
        <v>31599.999999999993</v>
      </c>
      <c r="E535" s="276">
        <v>86.5226818587645</v>
      </c>
    </row>
    <row r="536" spans="1:5" ht="18.75" customHeight="1" thickBot="1">
      <c r="A536" s="285"/>
      <c r="B536" s="229" t="s">
        <v>41</v>
      </c>
      <c r="C536" s="11">
        <v>4</v>
      </c>
      <c r="D536" s="100">
        <v>8397.91666666667</v>
      </c>
      <c r="E536" s="276">
        <v>4.8924255820807545</v>
      </c>
    </row>
    <row r="537" spans="1:5" ht="51.75" customHeight="1" thickBot="1">
      <c r="A537" s="237" t="s">
        <v>107</v>
      </c>
      <c r="B537" s="273" t="s">
        <v>208</v>
      </c>
      <c r="C537" s="112">
        <v>76</v>
      </c>
      <c r="D537" s="238">
        <v>23114.254385964912</v>
      </c>
      <c r="E537" s="238">
        <v>72.99172474784696</v>
      </c>
    </row>
    <row r="538" spans="1:5" ht="20.25" customHeight="1">
      <c r="A538" s="295"/>
      <c r="B538" s="224" t="s">
        <v>14</v>
      </c>
      <c r="C538" s="8"/>
      <c r="D538" s="105"/>
      <c r="E538" s="276"/>
    </row>
    <row r="539" spans="1:5" ht="30" customHeight="1">
      <c r="A539" s="287"/>
      <c r="B539" s="225" t="s">
        <v>3</v>
      </c>
      <c r="C539" s="8">
        <v>2</v>
      </c>
      <c r="D539" s="100">
        <v>62858.33333333333</v>
      </c>
      <c r="E539" s="276">
        <v>85.2337179737923</v>
      </c>
    </row>
    <row r="540" spans="1:5" ht="30" customHeight="1">
      <c r="A540" s="287"/>
      <c r="B540" s="225" t="s">
        <v>2</v>
      </c>
      <c r="C540" s="8">
        <v>6</v>
      </c>
      <c r="D540" s="100">
        <v>32983.333333333336</v>
      </c>
      <c r="E540" s="276">
        <v>86.35136721042132</v>
      </c>
    </row>
    <row r="541" spans="1:5" ht="30.75" customHeight="1">
      <c r="A541" s="287"/>
      <c r="B541" s="225" t="s">
        <v>19</v>
      </c>
      <c r="C541" s="8">
        <v>0</v>
      </c>
      <c r="D541" s="100">
        <v>0</v>
      </c>
      <c r="E541" s="276"/>
    </row>
    <row r="542" spans="1:5" ht="30" customHeight="1">
      <c r="A542" s="287"/>
      <c r="B542" s="226" t="s">
        <v>42</v>
      </c>
      <c r="C542" s="8">
        <v>6</v>
      </c>
      <c r="D542" s="100">
        <v>16593.055555555555</v>
      </c>
      <c r="E542" s="276">
        <v>73.81686310063463</v>
      </c>
    </row>
    <row r="543" spans="1:5" ht="26.25" customHeight="1">
      <c r="A543" s="287"/>
      <c r="B543" s="225" t="s">
        <v>43</v>
      </c>
      <c r="C543" s="8">
        <v>24</v>
      </c>
      <c r="D543" s="100">
        <v>15971.874999999998</v>
      </c>
      <c r="E543" s="276">
        <v>75.82125716415825</v>
      </c>
    </row>
    <row r="544" spans="1:5" ht="19.5" customHeight="1">
      <c r="A544" s="287"/>
      <c r="B544" s="227" t="s">
        <v>8</v>
      </c>
      <c r="C544" s="8"/>
      <c r="D544" s="100">
        <v>0</v>
      </c>
      <c r="E544" s="276"/>
    </row>
    <row r="545" spans="1:5" ht="19.5" customHeight="1">
      <c r="A545" s="287"/>
      <c r="B545" s="228" t="s">
        <v>9</v>
      </c>
      <c r="C545" s="8">
        <v>20</v>
      </c>
      <c r="D545" s="100">
        <v>15342.500000000007</v>
      </c>
      <c r="E545" s="276">
        <v>75.98314606741573</v>
      </c>
    </row>
    <row r="546" spans="1:5" ht="32.25" customHeight="1">
      <c r="A546" s="287"/>
      <c r="B546" s="229" t="s">
        <v>44</v>
      </c>
      <c r="C546" s="8">
        <v>3</v>
      </c>
      <c r="D546" s="100">
        <v>13572.222222222223</v>
      </c>
      <c r="E546" s="276">
        <v>88.76554174067496</v>
      </c>
    </row>
    <row r="547" spans="1:5" ht="20.25" customHeight="1">
      <c r="A547" s="287"/>
      <c r="B547" s="227" t="s">
        <v>8</v>
      </c>
      <c r="C547" s="8"/>
      <c r="D547" s="100">
        <v>0</v>
      </c>
      <c r="E547" s="276"/>
    </row>
    <row r="548" spans="1:5" ht="23.25" customHeight="1">
      <c r="A548" s="287"/>
      <c r="B548" s="228" t="s">
        <v>10</v>
      </c>
      <c r="C548" s="8">
        <v>2</v>
      </c>
      <c r="D548" s="100">
        <v>9600</v>
      </c>
      <c r="E548" s="276">
        <v>86.34651600753294</v>
      </c>
    </row>
    <row r="549" spans="1:5" ht="27.75" customHeight="1">
      <c r="A549" s="287"/>
      <c r="B549" s="230" t="s">
        <v>11</v>
      </c>
      <c r="C549" s="8">
        <v>9</v>
      </c>
      <c r="D549" s="100">
        <v>15001.851851851854</v>
      </c>
      <c r="E549" s="276">
        <v>71.2923592320577</v>
      </c>
    </row>
    <row r="550" spans="1:5" ht="18" customHeight="1">
      <c r="A550" s="287"/>
      <c r="B550" s="230" t="s">
        <v>13</v>
      </c>
      <c r="C550" s="8">
        <v>19</v>
      </c>
      <c r="D550" s="100">
        <v>37268.42105263157</v>
      </c>
      <c r="E550" s="276">
        <v>69.16905163768008</v>
      </c>
    </row>
    <row r="551" spans="1:5" ht="17.25" customHeight="1">
      <c r="A551" s="287"/>
      <c r="B551" s="227" t="s">
        <v>8</v>
      </c>
      <c r="C551" s="8"/>
      <c r="D551" s="100">
        <v>0</v>
      </c>
      <c r="E551" s="276"/>
    </row>
    <row r="552" spans="1:5" ht="20.25" customHeight="1">
      <c r="A552" s="287"/>
      <c r="B552" s="228" t="s">
        <v>12</v>
      </c>
      <c r="C552" s="8">
        <v>19</v>
      </c>
      <c r="D552" s="100">
        <v>37268.42105263157</v>
      </c>
      <c r="E552" s="276">
        <v>69.16905163768008</v>
      </c>
    </row>
    <row r="553" spans="1:5" ht="20.25" customHeight="1" thickBot="1">
      <c r="A553" s="285"/>
      <c r="B553" s="229" t="s">
        <v>41</v>
      </c>
      <c r="C553" s="11">
        <v>7</v>
      </c>
      <c r="D553" s="100">
        <v>9478.571428571428</v>
      </c>
      <c r="E553" s="276">
        <v>42.00690051753882</v>
      </c>
    </row>
    <row r="554" spans="1:5" ht="63" customHeight="1" thickBot="1">
      <c r="A554" s="237" t="s">
        <v>108</v>
      </c>
      <c r="B554" s="273" t="s">
        <v>7</v>
      </c>
      <c r="C554" s="112">
        <v>76</v>
      </c>
      <c r="D554" s="238">
        <v>19562.500000000004</v>
      </c>
      <c r="E554" s="238">
        <v>86.6547508595754</v>
      </c>
    </row>
    <row r="555" spans="1:5" ht="21.75" customHeight="1">
      <c r="A555" s="295"/>
      <c r="B555" s="224" t="s">
        <v>14</v>
      </c>
      <c r="C555" s="8"/>
      <c r="D555" s="105"/>
      <c r="E555" s="276"/>
    </row>
    <row r="556" spans="1:5" ht="27.75" customHeight="1">
      <c r="A556" s="287"/>
      <c r="B556" s="225" t="s">
        <v>3</v>
      </c>
      <c r="C556" s="8">
        <v>2</v>
      </c>
      <c r="D556" s="100">
        <v>47104.16666666668</v>
      </c>
      <c r="E556" s="276">
        <v>115.37081339712918</v>
      </c>
    </row>
    <row r="557" spans="1:5" ht="28.5" customHeight="1">
      <c r="A557" s="287"/>
      <c r="B557" s="225" t="s">
        <v>2</v>
      </c>
      <c r="C557" s="8">
        <v>8</v>
      </c>
      <c r="D557" s="100">
        <v>24689.583333333332</v>
      </c>
      <c r="E557" s="276">
        <v>99.42103966494211</v>
      </c>
    </row>
    <row r="558" spans="1:5" ht="29.25" customHeight="1">
      <c r="A558" s="287"/>
      <c r="B558" s="225" t="s">
        <v>19</v>
      </c>
      <c r="C558" s="8">
        <v>0</v>
      </c>
      <c r="D558" s="100">
        <v>0</v>
      </c>
      <c r="E558" s="276"/>
    </row>
    <row r="559" spans="1:5" ht="27.75" customHeight="1">
      <c r="A559" s="287"/>
      <c r="B559" s="226" t="s">
        <v>42</v>
      </c>
      <c r="C559" s="8">
        <v>10</v>
      </c>
      <c r="D559" s="100">
        <v>15195</v>
      </c>
      <c r="E559" s="276">
        <v>94.68946894689469</v>
      </c>
    </row>
    <row r="560" spans="1:5" ht="27.75" customHeight="1">
      <c r="A560" s="287"/>
      <c r="B560" s="225" t="s">
        <v>43</v>
      </c>
      <c r="C560" s="8">
        <v>28</v>
      </c>
      <c r="D560" s="100">
        <v>12635.41666666667</v>
      </c>
      <c r="E560" s="276">
        <v>84.95835374816265</v>
      </c>
    </row>
    <row r="561" spans="1:5" ht="14.25" customHeight="1">
      <c r="A561" s="287"/>
      <c r="B561" s="227" t="s">
        <v>8</v>
      </c>
      <c r="C561" s="8"/>
      <c r="D561" s="100">
        <v>0</v>
      </c>
      <c r="E561" s="276"/>
    </row>
    <row r="562" spans="1:5" ht="17.25" customHeight="1">
      <c r="A562" s="287"/>
      <c r="B562" s="228" t="s">
        <v>9</v>
      </c>
      <c r="C562" s="8">
        <v>19</v>
      </c>
      <c r="D562" s="100">
        <v>12225.877192982454</v>
      </c>
      <c r="E562" s="276">
        <v>83.6384162567535</v>
      </c>
    </row>
    <row r="563" spans="1:5" ht="30.75" customHeight="1">
      <c r="A563" s="287"/>
      <c r="B563" s="229" t="s">
        <v>44</v>
      </c>
      <c r="C563" s="8">
        <v>3</v>
      </c>
      <c r="D563" s="100">
        <v>9588.888888888887</v>
      </c>
      <c r="E563" s="276">
        <v>64.26814268142682</v>
      </c>
    </row>
    <row r="564" spans="1:5" ht="22.5" customHeight="1">
      <c r="A564" s="287"/>
      <c r="B564" s="227" t="s">
        <v>8</v>
      </c>
      <c r="C564" s="8"/>
      <c r="D564" s="100">
        <v>0</v>
      </c>
      <c r="E564" s="276"/>
    </row>
    <row r="565" spans="1:5" ht="17.25" customHeight="1">
      <c r="A565" s="287"/>
      <c r="B565" s="228" t="s">
        <v>10</v>
      </c>
      <c r="C565" s="8">
        <v>3</v>
      </c>
      <c r="D565" s="100">
        <v>9588.888888888887</v>
      </c>
      <c r="E565" s="276">
        <v>64.26814268142682</v>
      </c>
    </row>
    <row r="566" spans="1:5" ht="33" customHeight="1">
      <c r="A566" s="287"/>
      <c r="B566" s="230" t="s">
        <v>11</v>
      </c>
      <c r="C566" s="8">
        <v>2</v>
      </c>
      <c r="D566" s="100">
        <v>10962.5</v>
      </c>
      <c r="E566" s="276">
        <v>82.16463414634147</v>
      </c>
    </row>
    <row r="567" spans="1:5" ht="22.5" customHeight="1">
      <c r="A567" s="284"/>
      <c r="B567" s="269" t="s">
        <v>13</v>
      </c>
      <c r="C567" s="115">
        <v>20</v>
      </c>
      <c r="D567" s="100">
        <v>30465.833333333332</v>
      </c>
      <c r="E567" s="276">
        <v>79.35408751072434</v>
      </c>
    </row>
    <row r="568" spans="1:5" ht="20.25" customHeight="1">
      <c r="A568" s="284"/>
      <c r="B568" s="270" t="s">
        <v>8</v>
      </c>
      <c r="C568" s="115"/>
      <c r="D568" s="100">
        <v>0</v>
      </c>
      <c r="E568" s="276"/>
    </row>
    <row r="569" spans="1:5" ht="20.25" customHeight="1">
      <c r="A569" s="284"/>
      <c r="B569" s="271" t="s">
        <v>12</v>
      </c>
      <c r="C569" s="115">
        <v>20</v>
      </c>
      <c r="D569" s="100">
        <v>30465.833333333332</v>
      </c>
      <c r="E569" s="276">
        <v>79.35408751072434</v>
      </c>
    </row>
    <row r="570" spans="1:5" ht="18.75" customHeight="1" thickBot="1">
      <c r="A570" s="285"/>
      <c r="B570" s="229" t="s">
        <v>41</v>
      </c>
      <c r="C570" s="11">
        <v>3</v>
      </c>
      <c r="D570" s="100">
        <v>9758.33333333333</v>
      </c>
      <c r="E570" s="276">
        <v>134.56183456183456</v>
      </c>
    </row>
    <row r="571" spans="1:5" ht="51.75" customHeight="1" thickBot="1">
      <c r="A571" s="237" t="s">
        <v>109</v>
      </c>
      <c r="B571" s="273" t="s">
        <v>7</v>
      </c>
      <c r="C571" s="112">
        <v>73</v>
      </c>
      <c r="D571" s="238">
        <v>22272.693424657537</v>
      </c>
      <c r="E571" s="238">
        <v>84.3104177425745</v>
      </c>
    </row>
    <row r="572" spans="1:5" ht="21.75" customHeight="1">
      <c r="A572" s="295"/>
      <c r="B572" s="224" t="s">
        <v>14</v>
      </c>
      <c r="C572" s="8"/>
      <c r="D572" s="105"/>
      <c r="E572" s="276"/>
    </row>
    <row r="573" spans="1:5" ht="30" customHeight="1">
      <c r="A573" s="287"/>
      <c r="B573" s="225" t="s">
        <v>3</v>
      </c>
      <c r="C573" s="8">
        <v>3</v>
      </c>
      <c r="D573" s="100">
        <v>52376.91111111112</v>
      </c>
      <c r="E573" s="276">
        <v>142.7144814115491</v>
      </c>
    </row>
    <row r="574" spans="1:5" ht="27" customHeight="1">
      <c r="A574" s="287"/>
      <c r="B574" s="225" t="s">
        <v>2</v>
      </c>
      <c r="C574" s="8">
        <v>9</v>
      </c>
      <c r="D574" s="100">
        <v>22371.35712962963</v>
      </c>
      <c r="E574" s="276">
        <v>81.97057326921421</v>
      </c>
    </row>
    <row r="575" spans="1:5" ht="27.75" customHeight="1">
      <c r="A575" s="287"/>
      <c r="B575" s="225" t="s">
        <v>19</v>
      </c>
      <c r="C575" s="8">
        <v>0</v>
      </c>
      <c r="D575" s="100">
        <v>0</v>
      </c>
      <c r="E575" s="276"/>
    </row>
    <row r="576" spans="1:5" ht="30" customHeight="1">
      <c r="A576" s="287"/>
      <c r="B576" s="226" t="s">
        <v>42</v>
      </c>
      <c r="C576" s="8">
        <v>4</v>
      </c>
      <c r="D576" s="100">
        <v>32615.2</v>
      </c>
      <c r="E576" s="276">
        <v>283.32181770086453</v>
      </c>
    </row>
    <row r="577" spans="1:5" ht="29.25" customHeight="1">
      <c r="A577" s="287"/>
      <c r="B577" s="225" t="s">
        <v>43</v>
      </c>
      <c r="C577" s="8">
        <v>25</v>
      </c>
      <c r="D577" s="100">
        <v>13384.9529</v>
      </c>
      <c r="E577" s="276">
        <v>124.88270873480485</v>
      </c>
    </row>
    <row r="578" spans="1:5" ht="18" customHeight="1">
      <c r="A578" s="287"/>
      <c r="B578" s="227" t="s">
        <v>8</v>
      </c>
      <c r="C578" s="8"/>
      <c r="D578" s="100">
        <v>0</v>
      </c>
      <c r="E578" s="276"/>
    </row>
    <row r="579" spans="1:5" ht="19.5" customHeight="1">
      <c r="A579" s="287"/>
      <c r="B579" s="228" t="s">
        <v>9</v>
      </c>
      <c r="C579" s="8">
        <v>25</v>
      </c>
      <c r="D579" s="100">
        <v>13084.88003333333</v>
      </c>
      <c r="E579" s="276">
        <v>128.73936375321335</v>
      </c>
    </row>
    <row r="580" spans="1:5" ht="32.25" customHeight="1">
      <c r="A580" s="287"/>
      <c r="B580" s="229" t="s">
        <v>44</v>
      </c>
      <c r="C580" s="8">
        <v>3</v>
      </c>
      <c r="D580" s="100">
        <v>19696.83472222222</v>
      </c>
      <c r="E580" s="276">
        <v>138.51680068672246</v>
      </c>
    </row>
    <row r="581" spans="1:5" ht="18" customHeight="1">
      <c r="A581" s="287"/>
      <c r="B581" s="227" t="s">
        <v>8</v>
      </c>
      <c r="C581" s="8"/>
      <c r="D581" s="100">
        <v>0</v>
      </c>
      <c r="E581" s="276"/>
    </row>
    <row r="582" spans="1:5" ht="20.25" customHeight="1">
      <c r="A582" s="287"/>
      <c r="B582" s="228" t="s">
        <v>10</v>
      </c>
      <c r="C582" s="8">
        <v>0</v>
      </c>
      <c r="D582" s="100">
        <v>0</v>
      </c>
      <c r="E582" s="276"/>
    </row>
    <row r="583" spans="1:5" ht="29.25" customHeight="1">
      <c r="A583" s="287"/>
      <c r="B583" s="230" t="s">
        <v>11</v>
      </c>
      <c r="C583" s="8">
        <v>3</v>
      </c>
      <c r="D583" s="100">
        <v>10578.988888888889</v>
      </c>
      <c r="E583" s="276">
        <v>124.44080221805467</v>
      </c>
    </row>
    <row r="584" spans="1:5" ht="19.5" customHeight="1">
      <c r="A584" s="284"/>
      <c r="B584" s="230" t="s">
        <v>13</v>
      </c>
      <c r="C584" s="8">
        <v>25</v>
      </c>
      <c r="D584" s="100">
        <v>27947.234133333328</v>
      </c>
      <c r="E584" s="276">
        <v>42.58259788592652</v>
      </c>
    </row>
    <row r="585" spans="1:5" ht="19.5" customHeight="1">
      <c r="A585" s="287"/>
      <c r="B585" s="227" t="s">
        <v>8</v>
      </c>
      <c r="C585" s="8"/>
      <c r="D585" s="100">
        <v>0</v>
      </c>
      <c r="E585" s="276"/>
    </row>
    <row r="586" spans="1:5" ht="15.75" customHeight="1">
      <c r="A586" s="287"/>
      <c r="B586" s="228" t="s">
        <v>12</v>
      </c>
      <c r="C586" s="8">
        <v>25</v>
      </c>
      <c r="D586" s="100">
        <v>27947.234133333328</v>
      </c>
      <c r="E586" s="276">
        <v>42.58259788592652</v>
      </c>
    </row>
    <row r="587" spans="1:5" ht="22.5" customHeight="1" thickBot="1">
      <c r="A587" s="285"/>
      <c r="B587" s="229" t="s">
        <v>41</v>
      </c>
      <c r="C587" s="11">
        <v>1</v>
      </c>
      <c r="D587" s="100">
        <v>12840.725833333332</v>
      </c>
      <c r="E587" s="276">
        <v>184.86728837876618</v>
      </c>
    </row>
    <row r="588" spans="1:5" ht="45" customHeight="1" thickBot="1">
      <c r="A588" s="237" t="s">
        <v>110</v>
      </c>
      <c r="B588" s="273" t="s">
        <v>7</v>
      </c>
      <c r="C588" s="112">
        <v>57</v>
      </c>
      <c r="D588" s="238">
        <v>22883.18713450292</v>
      </c>
      <c r="E588" s="238">
        <v>107.30011990199316</v>
      </c>
    </row>
    <row r="589" spans="1:5" ht="21.75" customHeight="1">
      <c r="A589" s="295"/>
      <c r="B589" s="224" t="s">
        <v>14</v>
      </c>
      <c r="C589" s="8"/>
      <c r="D589" s="105"/>
      <c r="E589" s="276"/>
    </row>
    <row r="590" spans="1:5" ht="29.25" customHeight="1">
      <c r="A590" s="287"/>
      <c r="B590" s="225" t="s">
        <v>3</v>
      </c>
      <c r="C590" s="8">
        <v>2</v>
      </c>
      <c r="D590" s="100">
        <v>48408.33333333333</v>
      </c>
      <c r="E590" s="276">
        <v>110.64826868003124</v>
      </c>
    </row>
    <row r="591" spans="1:5" ht="28.5" customHeight="1">
      <c r="A591" s="287"/>
      <c r="B591" s="225" t="s">
        <v>2</v>
      </c>
      <c r="C591" s="8">
        <v>7</v>
      </c>
      <c r="D591" s="100">
        <v>25238.095238095237</v>
      </c>
      <c r="E591" s="276">
        <v>108.62834836451742</v>
      </c>
    </row>
    <row r="592" spans="1:5" ht="28.5" customHeight="1">
      <c r="A592" s="287"/>
      <c r="B592" s="225" t="s">
        <v>19</v>
      </c>
      <c r="C592" s="8">
        <v>2</v>
      </c>
      <c r="D592" s="100">
        <v>18850</v>
      </c>
      <c r="E592" s="276">
        <v>106.37087599544937</v>
      </c>
    </row>
    <row r="593" spans="1:5" ht="30" customHeight="1">
      <c r="A593" s="287"/>
      <c r="B593" s="226" t="s">
        <v>42</v>
      </c>
      <c r="C593" s="8">
        <v>14</v>
      </c>
      <c r="D593" s="100">
        <v>17370.238095238095</v>
      </c>
      <c r="E593" s="276">
        <v>113.23633424269981</v>
      </c>
    </row>
    <row r="594" spans="1:5" ht="29.25" customHeight="1">
      <c r="A594" s="287"/>
      <c r="B594" s="225" t="s">
        <v>43</v>
      </c>
      <c r="C594" s="8">
        <v>14</v>
      </c>
      <c r="D594" s="100">
        <v>15799.999999999998</v>
      </c>
      <c r="E594" s="276">
        <v>111.35449735449734</v>
      </c>
    </row>
    <row r="595" spans="1:5" ht="18" customHeight="1">
      <c r="A595" s="287"/>
      <c r="B595" s="227" t="s">
        <v>8</v>
      </c>
      <c r="C595" s="8"/>
      <c r="D595" s="100">
        <v>0</v>
      </c>
      <c r="E595" s="276"/>
    </row>
    <row r="596" spans="1:5" ht="18" customHeight="1">
      <c r="A596" s="287"/>
      <c r="B596" s="228" t="s">
        <v>9</v>
      </c>
      <c r="C596" s="8">
        <v>13</v>
      </c>
      <c r="D596" s="100">
        <v>15872.435897435898</v>
      </c>
      <c r="E596" s="276">
        <v>111.76470588235294</v>
      </c>
    </row>
    <row r="597" spans="1:5" ht="27" customHeight="1">
      <c r="A597" s="287"/>
      <c r="B597" s="229" t="s">
        <v>44</v>
      </c>
      <c r="C597" s="8">
        <v>2</v>
      </c>
      <c r="D597" s="100">
        <v>7804.166666666666</v>
      </c>
      <c r="E597" s="276">
        <v>83.01435406698566</v>
      </c>
    </row>
    <row r="598" spans="1:5" ht="18" customHeight="1">
      <c r="A598" s="287"/>
      <c r="B598" s="227" t="s">
        <v>8</v>
      </c>
      <c r="C598" s="8"/>
      <c r="D598" s="100">
        <v>0</v>
      </c>
      <c r="E598" s="276"/>
    </row>
    <row r="599" spans="1:5" ht="18" customHeight="1">
      <c r="A599" s="287"/>
      <c r="B599" s="228" t="s">
        <v>10</v>
      </c>
      <c r="C599" s="8">
        <v>2</v>
      </c>
      <c r="D599" s="100">
        <v>7804.166666666666</v>
      </c>
      <c r="E599" s="276">
        <v>83.01435406698566</v>
      </c>
    </row>
    <row r="600" spans="1:5" ht="30" customHeight="1">
      <c r="A600" s="287"/>
      <c r="B600" s="230" t="s">
        <v>11</v>
      </c>
      <c r="C600" s="8">
        <v>0</v>
      </c>
      <c r="D600" s="100">
        <v>0</v>
      </c>
      <c r="E600" s="276"/>
    </row>
    <row r="601" spans="1:5" ht="18" customHeight="1">
      <c r="A601" s="287"/>
      <c r="B601" s="230" t="s">
        <v>13</v>
      </c>
      <c r="C601" s="8">
        <v>15</v>
      </c>
      <c r="D601" s="100">
        <v>33586.66666666667</v>
      </c>
      <c r="E601" s="276">
        <v>103.05505772516983</v>
      </c>
    </row>
    <row r="602" spans="1:5" ht="15" customHeight="1">
      <c r="A602" s="287"/>
      <c r="B602" s="227" t="s">
        <v>8</v>
      </c>
      <c r="C602" s="8"/>
      <c r="D602" s="100">
        <v>0</v>
      </c>
      <c r="E602" s="276"/>
    </row>
    <row r="603" spans="1:5" ht="15.75" customHeight="1">
      <c r="A603" s="287"/>
      <c r="B603" s="228" t="s">
        <v>12</v>
      </c>
      <c r="C603" s="8">
        <v>14</v>
      </c>
      <c r="D603" s="100">
        <v>35023.80952380953</v>
      </c>
      <c r="E603" s="276">
        <v>102.81672080697555</v>
      </c>
    </row>
    <row r="604" spans="1:5" ht="20.25" customHeight="1" thickBot="1">
      <c r="A604" s="285"/>
      <c r="B604" s="229" t="s">
        <v>41</v>
      </c>
      <c r="C604" s="11">
        <v>1</v>
      </c>
      <c r="D604" s="100">
        <v>9366.666666666668</v>
      </c>
      <c r="E604" s="276">
        <v>118.95043731778425</v>
      </c>
    </row>
    <row r="605" spans="1:5" ht="49.5" customHeight="1" thickBot="1">
      <c r="A605" s="237" t="s">
        <v>111</v>
      </c>
      <c r="B605" s="273" t="s">
        <v>7</v>
      </c>
      <c r="C605" s="112">
        <v>48</v>
      </c>
      <c r="D605" s="238">
        <v>25618.576388888887</v>
      </c>
      <c r="E605" s="403" t="s">
        <v>247</v>
      </c>
    </row>
    <row r="606" spans="1:5" ht="19.5" customHeight="1">
      <c r="A606" s="295"/>
      <c r="B606" s="224" t="s">
        <v>14</v>
      </c>
      <c r="C606" s="8"/>
      <c r="D606" s="105"/>
      <c r="E606" s="276"/>
    </row>
    <row r="607" spans="1:5" ht="30" customHeight="1">
      <c r="A607" s="287"/>
      <c r="B607" s="225" t="s">
        <v>3</v>
      </c>
      <c r="C607" s="8">
        <v>2</v>
      </c>
      <c r="D607" s="100">
        <v>49087.499999999985</v>
      </c>
      <c r="E607" s="276">
        <v>108.65191146881288</v>
      </c>
    </row>
    <row r="608" spans="1:5" ht="29.25" customHeight="1">
      <c r="A608" s="287"/>
      <c r="B608" s="225" t="s">
        <v>2</v>
      </c>
      <c r="C608" s="8">
        <v>6</v>
      </c>
      <c r="D608" s="100">
        <v>31625</v>
      </c>
      <c r="E608" s="276">
        <v>141.73849525200876</v>
      </c>
    </row>
    <row r="609" spans="1:5" ht="28.5" customHeight="1">
      <c r="A609" s="287"/>
      <c r="B609" s="225" t="s">
        <v>19</v>
      </c>
      <c r="C609" s="8">
        <v>0</v>
      </c>
      <c r="D609" s="100">
        <v>0</v>
      </c>
      <c r="E609" s="276"/>
    </row>
    <row r="610" spans="1:5" ht="30" customHeight="1">
      <c r="A610" s="287"/>
      <c r="B610" s="226" t="s">
        <v>42</v>
      </c>
      <c r="C610" s="8">
        <v>11</v>
      </c>
      <c r="D610" s="100">
        <v>22896.21212121212</v>
      </c>
      <c r="E610" s="276">
        <v>184.9616621320801</v>
      </c>
    </row>
    <row r="611" spans="1:5" ht="27.75" customHeight="1">
      <c r="A611" s="287"/>
      <c r="B611" s="225" t="s">
        <v>43</v>
      </c>
      <c r="C611" s="8">
        <v>9</v>
      </c>
      <c r="D611" s="100">
        <v>20880.55555555556</v>
      </c>
      <c r="E611" s="276">
        <v>178.99159663865547</v>
      </c>
    </row>
    <row r="612" spans="1:5" ht="21.75" customHeight="1">
      <c r="A612" s="287"/>
      <c r="B612" s="227" t="s">
        <v>8</v>
      </c>
      <c r="C612" s="8"/>
      <c r="D612" s="100">
        <v>0</v>
      </c>
      <c r="E612" s="276"/>
    </row>
    <row r="613" spans="1:5" ht="21.75" customHeight="1">
      <c r="A613" s="287"/>
      <c r="B613" s="228" t="s">
        <v>9</v>
      </c>
      <c r="C613" s="8">
        <v>8</v>
      </c>
      <c r="D613" s="100">
        <v>21347.916666666664</v>
      </c>
      <c r="E613" s="276">
        <v>188.14091384722707</v>
      </c>
    </row>
    <row r="614" spans="1:5" ht="33" customHeight="1">
      <c r="A614" s="287"/>
      <c r="B614" s="229" t="s">
        <v>44</v>
      </c>
      <c r="C614" s="8">
        <v>0</v>
      </c>
      <c r="D614" s="100">
        <v>0</v>
      </c>
      <c r="E614" s="276"/>
    </row>
    <row r="615" spans="1:5" ht="21.75" customHeight="1">
      <c r="A615" s="287"/>
      <c r="B615" s="227" t="s">
        <v>8</v>
      </c>
      <c r="C615" s="8"/>
      <c r="D615" s="100">
        <v>0</v>
      </c>
      <c r="E615" s="276"/>
    </row>
    <row r="616" spans="1:5" ht="20.25" customHeight="1">
      <c r="A616" s="287"/>
      <c r="B616" s="228" t="s">
        <v>10</v>
      </c>
      <c r="C616" s="8">
        <v>0</v>
      </c>
      <c r="D616" s="100">
        <v>0</v>
      </c>
      <c r="E616" s="276"/>
    </row>
    <row r="617" spans="1:5" ht="30" customHeight="1">
      <c r="A617" s="287"/>
      <c r="B617" s="230" t="s">
        <v>11</v>
      </c>
      <c r="C617" s="8">
        <v>3</v>
      </c>
      <c r="D617" s="100">
        <v>10594.444444444445</v>
      </c>
      <c r="E617" s="276">
        <v>131.14503816793894</v>
      </c>
    </row>
    <row r="618" spans="1:5" ht="21.75" customHeight="1">
      <c r="A618" s="287"/>
      <c r="B618" s="230" t="s">
        <v>13</v>
      </c>
      <c r="C618" s="8">
        <v>15</v>
      </c>
      <c r="D618" s="100">
        <v>30531.666666666668</v>
      </c>
      <c r="E618" s="276">
        <v>76.307518736401</v>
      </c>
    </row>
    <row r="619" spans="1:5" ht="17.25" customHeight="1">
      <c r="A619" s="287"/>
      <c r="B619" s="227" t="s">
        <v>8</v>
      </c>
      <c r="C619" s="8"/>
      <c r="D619" s="100">
        <v>0</v>
      </c>
      <c r="E619" s="276"/>
    </row>
    <row r="620" spans="1:5" ht="19.5" customHeight="1">
      <c r="A620" s="287"/>
      <c r="B620" s="228" t="s">
        <v>12</v>
      </c>
      <c r="C620" s="8">
        <v>15</v>
      </c>
      <c r="D620" s="100">
        <v>30531.666666666668</v>
      </c>
      <c r="E620" s="276">
        <v>76.307518736401</v>
      </c>
    </row>
    <row r="621" spans="1:5" ht="21" customHeight="1" thickBot="1">
      <c r="A621" s="287"/>
      <c r="B621" s="229" t="s">
        <v>41</v>
      </c>
      <c r="C621" s="11">
        <v>2</v>
      </c>
      <c r="D621" s="100">
        <v>6112.500000000001</v>
      </c>
      <c r="E621" s="412">
        <v>0</v>
      </c>
    </row>
    <row r="622" spans="1:5" ht="43.5" customHeight="1" thickBot="1">
      <c r="A622" s="445" t="s">
        <v>262</v>
      </c>
      <c r="B622" s="439"/>
      <c r="C622" s="439"/>
      <c r="D622" s="439"/>
      <c r="E622" s="440"/>
    </row>
    <row r="623" spans="1:5" ht="46.5" customHeight="1" thickBot="1">
      <c r="A623" s="237" t="s">
        <v>112</v>
      </c>
      <c r="B623" s="273" t="s">
        <v>7</v>
      </c>
      <c r="C623" s="112">
        <v>107</v>
      </c>
      <c r="D623" s="238">
        <v>21532.866043613707</v>
      </c>
      <c r="E623" s="238">
        <v>98.14942059129402</v>
      </c>
    </row>
    <row r="624" spans="1:5" ht="19.5" customHeight="1">
      <c r="A624" s="295"/>
      <c r="B624" s="224" t="s">
        <v>14</v>
      </c>
      <c r="C624" s="8"/>
      <c r="D624" s="105"/>
      <c r="E624" s="276"/>
    </row>
    <row r="625" spans="1:5" ht="30" customHeight="1">
      <c r="A625" s="287"/>
      <c r="B625" s="225" t="s">
        <v>3</v>
      </c>
      <c r="C625" s="8">
        <v>2</v>
      </c>
      <c r="D625" s="100">
        <v>48604.166666666664</v>
      </c>
      <c r="E625" s="276">
        <v>103.22666666666666</v>
      </c>
    </row>
    <row r="626" spans="1:5" ht="27" customHeight="1">
      <c r="A626" s="287"/>
      <c r="B626" s="225" t="s">
        <v>2</v>
      </c>
      <c r="C626" s="8">
        <v>7</v>
      </c>
      <c r="D626" s="100">
        <v>30813.095238095233</v>
      </c>
      <c r="E626" s="276">
        <v>145.07023411371236</v>
      </c>
    </row>
    <row r="627" spans="1:5" ht="27" customHeight="1">
      <c r="A627" s="287"/>
      <c r="B627" s="225" t="s">
        <v>19</v>
      </c>
      <c r="C627" s="8">
        <v>0</v>
      </c>
      <c r="D627" s="100">
        <v>0</v>
      </c>
      <c r="E627" s="276"/>
    </row>
    <row r="628" spans="1:5" ht="30" customHeight="1">
      <c r="A628" s="287"/>
      <c r="B628" s="226" t="s">
        <v>42</v>
      </c>
      <c r="C628" s="8">
        <v>14</v>
      </c>
      <c r="D628" s="100">
        <v>23324.404761904763</v>
      </c>
      <c r="E628" s="276">
        <v>185.4603699493645</v>
      </c>
    </row>
    <row r="629" spans="1:5" ht="29.25" customHeight="1">
      <c r="A629" s="287"/>
      <c r="B629" s="225" t="s">
        <v>43</v>
      </c>
      <c r="C629" s="8">
        <v>40</v>
      </c>
      <c r="D629" s="100">
        <v>16895.416666666664</v>
      </c>
      <c r="E629" s="276">
        <v>152.93224299065423</v>
      </c>
    </row>
    <row r="630" spans="1:5" ht="18" customHeight="1">
      <c r="A630" s="287"/>
      <c r="B630" s="227" t="s">
        <v>8</v>
      </c>
      <c r="C630" s="8"/>
      <c r="D630" s="100">
        <v>0</v>
      </c>
      <c r="E630" s="276"/>
    </row>
    <row r="631" spans="1:5" ht="18" customHeight="1">
      <c r="A631" s="287"/>
      <c r="B631" s="228" t="s">
        <v>9</v>
      </c>
      <c r="C631" s="8">
        <v>30</v>
      </c>
      <c r="D631" s="100">
        <v>16070.833333333332</v>
      </c>
      <c r="E631" s="276">
        <v>146.4358134456403</v>
      </c>
    </row>
    <row r="632" spans="1:5" ht="30" customHeight="1">
      <c r="A632" s="287"/>
      <c r="B632" s="229" t="s">
        <v>44</v>
      </c>
      <c r="C632" s="8">
        <v>2</v>
      </c>
      <c r="D632" s="100">
        <v>17675</v>
      </c>
      <c r="E632" s="276">
        <v>150.45871559633028</v>
      </c>
    </row>
    <row r="633" spans="1:5" ht="19.5" customHeight="1">
      <c r="A633" s="287"/>
      <c r="B633" s="227" t="s">
        <v>8</v>
      </c>
      <c r="C633" s="8"/>
      <c r="D633" s="100">
        <v>0</v>
      </c>
      <c r="E633" s="276"/>
    </row>
    <row r="634" spans="1:5" ht="19.5" customHeight="1">
      <c r="A634" s="287"/>
      <c r="B634" s="228" t="s">
        <v>10</v>
      </c>
      <c r="C634" s="8">
        <v>2</v>
      </c>
      <c r="D634" s="100">
        <v>17675</v>
      </c>
      <c r="E634" s="276">
        <v>150.45871559633028</v>
      </c>
    </row>
    <row r="635" spans="1:5" ht="30" customHeight="1">
      <c r="A635" s="287"/>
      <c r="B635" s="230" t="s">
        <v>11</v>
      </c>
      <c r="C635" s="8">
        <v>3</v>
      </c>
      <c r="D635" s="100">
        <v>16641.666666666668</v>
      </c>
      <c r="E635" s="276">
        <v>167.40740740740742</v>
      </c>
    </row>
    <row r="636" spans="1:5" ht="19.5" customHeight="1">
      <c r="A636" s="287"/>
      <c r="B636" s="230" t="s">
        <v>13</v>
      </c>
      <c r="C636" s="8">
        <v>32</v>
      </c>
      <c r="D636" s="100">
        <v>26296.614583333336</v>
      </c>
      <c r="E636" s="276">
        <v>50.39704627258895</v>
      </c>
    </row>
    <row r="637" spans="1:5" ht="15" customHeight="1">
      <c r="A637" s="287"/>
      <c r="B637" s="227" t="s">
        <v>8</v>
      </c>
      <c r="C637" s="8"/>
      <c r="D637" s="100">
        <v>0</v>
      </c>
      <c r="E637" s="276"/>
    </row>
    <row r="638" spans="1:5" ht="19.5" customHeight="1">
      <c r="A638" s="287"/>
      <c r="B638" s="228" t="s">
        <v>12</v>
      </c>
      <c r="C638" s="8">
        <v>32</v>
      </c>
      <c r="D638" s="100">
        <v>26296.614583333336</v>
      </c>
      <c r="E638" s="276">
        <v>50.39704627258895</v>
      </c>
    </row>
    <row r="639" spans="1:5" ht="24.75" customHeight="1" thickBot="1">
      <c r="A639" s="285"/>
      <c r="B639" s="229" t="s">
        <v>41</v>
      </c>
      <c r="C639" s="11">
        <v>7</v>
      </c>
      <c r="D639" s="100">
        <v>8855.952380952383</v>
      </c>
      <c r="E639" s="276">
        <v>42.51652502360717</v>
      </c>
    </row>
    <row r="640" spans="1:5" ht="51.75" customHeight="1" thickBot="1">
      <c r="A640" s="237" t="s">
        <v>113</v>
      </c>
      <c r="B640" s="237" t="s">
        <v>208</v>
      </c>
      <c r="C640" s="112">
        <v>58</v>
      </c>
      <c r="D640" s="238">
        <v>24188.218390804595</v>
      </c>
      <c r="E640" s="238">
        <v>83.76158443283195</v>
      </c>
    </row>
    <row r="641" spans="1:5" ht="23.25" customHeight="1">
      <c r="A641" s="295"/>
      <c r="B641" s="224" t="s">
        <v>14</v>
      </c>
      <c r="C641" s="8"/>
      <c r="D641" s="105"/>
      <c r="E641" s="276"/>
    </row>
    <row r="642" spans="1:5" ht="30" customHeight="1">
      <c r="A642" s="287"/>
      <c r="B642" s="225" t="s">
        <v>3</v>
      </c>
      <c r="C642" s="8">
        <v>2</v>
      </c>
      <c r="D642" s="100">
        <v>46329.16666666667</v>
      </c>
      <c r="E642" s="276">
        <v>38.701050620821384</v>
      </c>
    </row>
    <row r="643" spans="1:5" ht="29.25" customHeight="1">
      <c r="A643" s="287"/>
      <c r="B643" s="225" t="s">
        <v>2</v>
      </c>
      <c r="C643" s="8">
        <v>4</v>
      </c>
      <c r="D643" s="100">
        <v>39991.666666666664</v>
      </c>
      <c r="E643" s="276">
        <v>107.43668333602194</v>
      </c>
    </row>
    <row r="644" spans="1:5" ht="30.75" customHeight="1">
      <c r="A644" s="287"/>
      <c r="B644" s="225" t="s">
        <v>19</v>
      </c>
      <c r="C644" s="8">
        <v>0</v>
      </c>
      <c r="D644" s="100">
        <v>0</v>
      </c>
      <c r="E644" s="276"/>
    </row>
    <row r="645" spans="1:5" ht="30" customHeight="1">
      <c r="A645" s="287"/>
      <c r="B645" s="226" t="s">
        <v>42</v>
      </c>
      <c r="C645" s="8">
        <v>7</v>
      </c>
      <c r="D645" s="100">
        <v>23250</v>
      </c>
      <c r="E645" s="276">
        <v>169.98832230439862</v>
      </c>
    </row>
    <row r="646" spans="1:5" ht="30" customHeight="1">
      <c r="A646" s="287"/>
      <c r="B646" s="225" t="s">
        <v>43</v>
      </c>
      <c r="C646" s="8">
        <v>15</v>
      </c>
      <c r="D646" s="100">
        <v>19097.222222222226</v>
      </c>
      <c r="E646" s="276">
        <v>140.41327913279133</v>
      </c>
    </row>
    <row r="647" spans="1:5" ht="20.25" customHeight="1">
      <c r="A647" s="287"/>
      <c r="B647" s="227" t="s">
        <v>8</v>
      </c>
      <c r="C647" s="8"/>
      <c r="D647" s="100">
        <v>0</v>
      </c>
      <c r="E647" s="276"/>
    </row>
    <row r="648" spans="1:5" ht="20.25" customHeight="1">
      <c r="A648" s="287"/>
      <c r="B648" s="228" t="s">
        <v>9</v>
      </c>
      <c r="C648" s="8">
        <v>13</v>
      </c>
      <c r="D648" s="100">
        <v>19785.897435897445</v>
      </c>
      <c r="E648" s="276">
        <v>137.73341918866714</v>
      </c>
    </row>
    <row r="649" spans="1:5" ht="32.25" customHeight="1">
      <c r="A649" s="287"/>
      <c r="B649" s="229" t="s">
        <v>44</v>
      </c>
      <c r="C649" s="8">
        <v>6</v>
      </c>
      <c r="D649" s="100">
        <v>16791.666666666668</v>
      </c>
      <c r="E649" s="276">
        <v>112.04789833822093</v>
      </c>
    </row>
    <row r="650" spans="1:5" ht="18" customHeight="1">
      <c r="A650" s="287"/>
      <c r="B650" s="227" t="s">
        <v>8</v>
      </c>
      <c r="C650" s="8"/>
      <c r="D650" s="100">
        <v>0</v>
      </c>
      <c r="E650" s="276"/>
    </row>
    <row r="651" spans="1:5" ht="21.75" customHeight="1">
      <c r="A651" s="287"/>
      <c r="B651" s="228" t="s">
        <v>10</v>
      </c>
      <c r="C651" s="8">
        <v>1</v>
      </c>
      <c r="D651" s="100">
        <v>21524.999999999996</v>
      </c>
      <c r="E651" s="276">
        <v>134.50520833333331</v>
      </c>
    </row>
    <row r="652" spans="1:5" ht="30" customHeight="1">
      <c r="A652" s="287"/>
      <c r="B652" s="230" t="s">
        <v>11</v>
      </c>
      <c r="C652" s="8">
        <v>4</v>
      </c>
      <c r="D652" s="100">
        <v>22335.41666666667</v>
      </c>
      <c r="E652" s="276">
        <v>199.02407286922576</v>
      </c>
    </row>
    <row r="653" spans="1:5" ht="18" customHeight="1">
      <c r="A653" s="287"/>
      <c r="B653" s="230" t="s">
        <v>13</v>
      </c>
      <c r="C653" s="8">
        <v>16</v>
      </c>
      <c r="D653" s="100">
        <v>28775.520833333332</v>
      </c>
      <c r="E653" s="276">
        <v>30.292834890965743</v>
      </c>
    </row>
    <row r="654" spans="1:5" ht="24" customHeight="1">
      <c r="A654" s="287"/>
      <c r="B654" s="227" t="s">
        <v>8</v>
      </c>
      <c r="C654" s="8"/>
      <c r="D654" s="100">
        <v>0</v>
      </c>
      <c r="E654" s="276"/>
    </row>
    <row r="655" spans="1:5" ht="17.25" customHeight="1">
      <c r="A655" s="287"/>
      <c r="B655" s="228" t="s">
        <v>12</v>
      </c>
      <c r="C655" s="8">
        <v>16</v>
      </c>
      <c r="D655" s="100">
        <v>28775.520833333332</v>
      </c>
      <c r="E655" s="276">
        <v>30.292834890965743</v>
      </c>
    </row>
    <row r="656" spans="1:5" ht="21.75" customHeight="1" thickBot="1">
      <c r="A656" s="285"/>
      <c r="B656" s="229" t="s">
        <v>41</v>
      </c>
      <c r="C656" s="11">
        <v>4</v>
      </c>
      <c r="D656" s="100">
        <v>12645.833333333334</v>
      </c>
      <c r="E656" s="276">
        <v>221.007371007371</v>
      </c>
    </row>
    <row r="657" spans="1:5" ht="51" customHeight="1" thickBot="1">
      <c r="A657" s="237" t="s">
        <v>114</v>
      </c>
      <c r="B657" s="273" t="s">
        <v>7</v>
      </c>
      <c r="C657" s="112">
        <v>121</v>
      </c>
      <c r="D657" s="238">
        <v>22163.774104683194</v>
      </c>
      <c r="E657" s="238">
        <v>109.36094635990352</v>
      </c>
    </row>
    <row r="658" spans="1:5" ht="23.25" customHeight="1">
      <c r="A658" s="289"/>
      <c r="B658" s="224" t="s">
        <v>14</v>
      </c>
      <c r="C658" s="8"/>
      <c r="D658" s="105"/>
      <c r="E658" s="276"/>
    </row>
    <row r="659" spans="1:5" ht="15.75" customHeight="1">
      <c r="A659" s="290"/>
      <c r="B659" s="225" t="s">
        <v>3</v>
      </c>
      <c r="C659" s="8">
        <v>2</v>
      </c>
      <c r="D659" s="100">
        <v>47704.16666666666</v>
      </c>
      <c r="E659" s="276">
        <v>112.01209455744916</v>
      </c>
    </row>
    <row r="660" spans="1:5" ht="30.75" customHeight="1">
      <c r="A660" s="290"/>
      <c r="B660" s="225" t="s">
        <v>2</v>
      </c>
      <c r="C660" s="8">
        <v>11</v>
      </c>
      <c r="D660" s="100">
        <v>30168.939393939396</v>
      </c>
      <c r="E660" s="276">
        <v>137.81293321373238</v>
      </c>
    </row>
    <row r="661" spans="1:5" ht="13.5" customHeight="1">
      <c r="A661" s="290"/>
      <c r="B661" s="225" t="s">
        <v>19</v>
      </c>
      <c r="C661" s="8">
        <v>0</v>
      </c>
      <c r="D661" s="100">
        <v>0</v>
      </c>
      <c r="E661" s="276"/>
    </row>
    <row r="662" spans="1:5" ht="15.75" customHeight="1">
      <c r="A662" s="290"/>
      <c r="B662" s="226" t="s">
        <v>42</v>
      </c>
      <c r="C662" s="8">
        <v>16</v>
      </c>
      <c r="D662" s="100">
        <v>17272.916666666668</v>
      </c>
      <c r="E662" s="276">
        <v>134.94727592267134</v>
      </c>
    </row>
    <row r="663" spans="1:5" ht="27.75" customHeight="1">
      <c r="A663" s="290"/>
      <c r="B663" s="225" t="s">
        <v>43</v>
      </c>
      <c r="C663" s="8">
        <v>39</v>
      </c>
      <c r="D663" s="100">
        <v>15330.128205128205</v>
      </c>
      <c r="E663" s="276">
        <v>125.23742324268659</v>
      </c>
    </row>
    <row r="664" spans="1:5" ht="19.5" customHeight="1">
      <c r="A664" s="290"/>
      <c r="B664" s="227" t="s">
        <v>8</v>
      </c>
      <c r="C664" s="8"/>
      <c r="D664" s="100">
        <v>0</v>
      </c>
      <c r="E664" s="276"/>
    </row>
    <row r="665" spans="1:5" ht="24.75" customHeight="1">
      <c r="A665" s="290"/>
      <c r="B665" s="228" t="s">
        <v>9</v>
      </c>
      <c r="C665" s="8">
        <v>35</v>
      </c>
      <c r="D665" s="100">
        <v>15594.761904761905</v>
      </c>
      <c r="E665" s="276">
        <v>127.92188744080795</v>
      </c>
    </row>
    <row r="666" spans="1:5" ht="26.25" customHeight="1">
      <c r="A666" s="290"/>
      <c r="B666" s="229" t="s">
        <v>44</v>
      </c>
      <c r="C666" s="8">
        <v>3</v>
      </c>
      <c r="D666" s="100">
        <v>14347.222222222219</v>
      </c>
      <c r="E666" s="276">
        <v>138.3454443823365</v>
      </c>
    </row>
    <row r="667" spans="1:5" ht="18" customHeight="1">
      <c r="A667" s="290"/>
      <c r="B667" s="227" t="s">
        <v>8</v>
      </c>
      <c r="C667" s="8"/>
      <c r="D667" s="100">
        <v>0</v>
      </c>
      <c r="E667" s="276"/>
    </row>
    <row r="668" spans="1:5" ht="18" customHeight="1">
      <c r="A668" s="290"/>
      <c r="B668" s="228" t="s">
        <v>10</v>
      </c>
      <c r="C668" s="8">
        <v>3</v>
      </c>
      <c r="D668" s="100">
        <v>14347.222222222219</v>
      </c>
      <c r="E668" s="276">
        <v>138.3454443823365</v>
      </c>
    </row>
    <row r="669" spans="1:5" ht="30" customHeight="1">
      <c r="A669" s="290"/>
      <c r="B669" s="230" t="s">
        <v>11</v>
      </c>
      <c r="C669" s="8">
        <v>5</v>
      </c>
      <c r="D669" s="100">
        <v>12023.333333333336</v>
      </c>
      <c r="E669" s="276">
        <v>120.44299201161948</v>
      </c>
    </row>
    <row r="670" spans="1:5" ht="21.75" customHeight="1">
      <c r="A670" s="290"/>
      <c r="B670" s="230" t="s">
        <v>13</v>
      </c>
      <c r="C670" s="8">
        <v>39</v>
      </c>
      <c r="D670" s="100">
        <v>31138.888888888887</v>
      </c>
      <c r="E670" s="276">
        <v>91.29421970889695</v>
      </c>
    </row>
    <row r="671" spans="1:5" ht="19.5" customHeight="1">
      <c r="A671" s="290"/>
      <c r="B671" s="227" t="s">
        <v>8</v>
      </c>
      <c r="C671" s="8"/>
      <c r="D671" s="100">
        <v>0</v>
      </c>
      <c r="E671" s="276"/>
    </row>
    <row r="672" spans="1:5" ht="19.5" customHeight="1">
      <c r="A672" s="290"/>
      <c r="B672" s="228" t="s">
        <v>12</v>
      </c>
      <c r="C672" s="8">
        <v>37</v>
      </c>
      <c r="D672" s="100">
        <v>32332.882882882885</v>
      </c>
      <c r="E672" s="276">
        <v>90.94506783056202</v>
      </c>
    </row>
    <row r="673" spans="1:5" ht="29.25" customHeight="1" thickBot="1">
      <c r="A673" s="291"/>
      <c r="B673" s="229" t="s">
        <v>41</v>
      </c>
      <c r="C673" s="11">
        <v>6</v>
      </c>
      <c r="D673" s="100">
        <v>10455.555555555553</v>
      </c>
      <c r="E673" s="276">
        <v>99.67413441955193</v>
      </c>
    </row>
    <row r="674" spans="1:5" ht="45.75" customHeight="1" thickBot="1">
      <c r="A674" s="237" t="s">
        <v>115</v>
      </c>
      <c r="B674" s="273" t="s">
        <v>7</v>
      </c>
      <c r="C674" s="112">
        <v>76</v>
      </c>
      <c r="D674" s="238">
        <v>19983.11403508772</v>
      </c>
      <c r="E674" s="238">
        <v>89.6521639635001</v>
      </c>
    </row>
    <row r="675" spans="1:5" ht="22.5" customHeight="1">
      <c r="A675" s="295"/>
      <c r="B675" s="224" t="s">
        <v>14</v>
      </c>
      <c r="C675" s="8"/>
      <c r="D675" s="105"/>
      <c r="E675" s="276"/>
    </row>
    <row r="676" spans="1:5" ht="30" customHeight="1">
      <c r="A676" s="287"/>
      <c r="B676" s="225" t="s">
        <v>3</v>
      </c>
      <c r="C676" s="8">
        <v>2</v>
      </c>
      <c r="D676" s="100">
        <v>48170.83333333333</v>
      </c>
      <c r="E676" s="276">
        <v>73.57840321654223</v>
      </c>
    </row>
    <row r="677" spans="1:5" ht="31.5" customHeight="1">
      <c r="A677" s="287"/>
      <c r="B677" s="225" t="s">
        <v>2</v>
      </c>
      <c r="C677" s="8">
        <v>8</v>
      </c>
      <c r="D677" s="100">
        <v>27635.416666666668</v>
      </c>
      <c r="E677" s="276">
        <v>100.94648282308954</v>
      </c>
    </row>
    <row r="678" spans="1:5" ht="27.75" customHeight="1">
      <c r="A678" s="287"/>
      <c r="B678" s="225" t="s">
        <v>19</v>
      </c>
      <c r="C678" s="8">
        <v>0</v>
      </c>
      <c r="D678" s="100">
        <v>0</v>
      </c>
      <c r="E678" s="276"/>
    </row>
    <row r="679" spans="1:5" ht="30" customHeight="1">
      <c r="A679" s="287"/>
      <c r="B679" s="226" t="s">
        <v>42</v>
      </c>
      <c r="C679" s="8">
        <v>12</v>
      </c>
      <c r="D679" s="100">
        <v>19929.861111111113</v>
      </c>
      <c r="E679" s="276">
        <v>149.6640119462419</v>
      </c>
    </row>
    <row r="680" spans="1:5" ht="31.5" customHeight="1">
      <c r="A680" s="287"/>
      <c r="B680" s="225" t="s">
        <v>43</v>
      </c>
      <c r="C680" s="8">
        <v>21</v>
      </c>
      <c r="D680" s="100">
        <v>15945.238095238095</v>
      </c>
      <c r="E680" s="276">
        <v>140.86093205897606</v>
      </c>
    </row>
    <row r="681" spans="1:5" ht="18" customHeight="1">
      <c r="A681" s="287"/>
      <c r="B681" s="227" t="s">
        <v>8</v>
      </c>
      <c r="C681" s="8"/>
      <c r="D681" s="100">
        <v>0</v>
      </c>
      <c r="E681" s="276"/>
    </row>
    <row r="682" spans="1:5" ht="17.25" customHeight="1">
      <c r="A682" s="284"/>
      <c r="B682" s="228" t="s">
        <v>9</v>
      </c>
      <c r="C682" s="8">
        <v>16</v>
      </c>
      <c r="D682" s="100">
        <v>16034.895833333334</v>
      </c>
      <c r="E682" s="276">
        <v>135.96483109671448</v>
      </c>
    </row>
    <row r="683" spans="1:5" ht="27" customHeight="1">
      <c r="A683" s="287"/>
      <c r="B683" s="229" t="s">
        <v>44</v>
      </c>
      <c r="C683" s="8">
        <v>2</v>
      </c>
      <c r="D683" s="100">
        <v>13408.333333333332</v>
      </c>
      <c r="E683" s="276">
        <v>135.3</v>
      </c>
    </row>
    <row r="684" spans="1:5" ht="20.25" customHeight="1">
      <c r="A684" s="287"/>
      <c r="B684" s="227" t="s">
        <v>8</v>
      </c>
      <c r="C684" s="8"/>
      <c r="D684" s="100">
        <v>0</v>
      </c>
      <c r="E684" s="276"/>
    </row>
    <row r="685" spans="1:5" ht="19.5" customHeight="1">
      <c r="A685" s="287"/>
      <c r="B685" s="228" t="s">
        <v>10</v>
      </c>
      <c r="C685" s="8">
        <v>1</v>
      </c>
      <c r="D685" s="100">
        <v>17233.33333333334</v>
      </c>
      <c r="E685" s="276">
        <v>182.4468085106383</v>
      </c>
    </row>
    <row r="686" spans="1:5" ht="30" customHeight="1">
      <c r="A686" s="287"/>
      <c r="B686" s="230" t="s">
        <v>11</v>
      </c>
      <c r="C686" s="8">
        <v>6</v>
      </c>
      <c r="D686" s="100">
        <v>13987.499999999998</v>
      </c>
      <c r="E686" s="276">
        <v>139.49626349294215</v>
      </c>
    </row>
    <row r="687" spans="1:5" ht="19.5" customHeight="1">
      <c r="A687" s="287"/>
      <c r="B687" s="230" t="s">
        <v>13</v>
      </c>
      <c r="C687" s="8">
        <v>18</v>
      </c>
      <c r="D687" s="100">
        <v>24511.11111111111</v>
      </c>
      <c r="E687" s="276">
        <v>37.31931218743577</v>
      </c>
    </row>
    <row r="688" spans="1:5" ht="15.75" customHeight="1">
      <c r="A688" s="287"/>
      <c r="B688" s="227" t="s">
        <v>8</v>
      </c>
      <c r="C688" s="8"/>
      <c r="D688" s="100">
        <v>0</v>
      </c>
      <c r="E688" s="276"/>
    </row>
    <row r="689" spans="1:5" ht="17.25" customHeight="1">
      <c r="A689" s="284"/>
      <c r="B689" s="228" t="s">
        <v>12</v>
      </c>
      <c r="C689" s="8">
        <v>18</v>
      </c>
      <c r="D689" s="100">
        <v>24510.64814814815</v>
      </c>
      <c r="E689" s="276">
        <v>37.320590552529715</v>
      </c>
    </row>
    <row r="690" spans="1:5" ht="19.5" customHeight="1" thickBot="1">
      <c r="A690" s="285"/>
      <c r="B690" s="229" t="s">
        <v>41</v>
      </c>
      <c r="C690" s="11">
        <v>7</v>
      </c>
      <c r="D690" s="100">
        <v>10763.095238095239</v>
      </c>
      <c r="E690" s="276">
        <v>124.3104806934594</v>
      </c>
    </row>
    <row r="691" spans="1:5" ht="42.75" customHeight="1" thickBot="1">
      <c r="A691" s="237" t="s">
        <v>116</v>
      </c>
      <c r="B691" s="273" t="s">
        <v>7</v>
      </c>
      <c r="C691" s="112">
        <v>63</v>
      </c>
      <c r="D691" s="238">
        <v>21730.555555555555</v>
      </c>
      <c r="E691" s="238">
        <v>105.03211650979394</v>
      </c>
    </row>
    <row r="692" spans="1:5" ht="18.75" customHeight="1">
      <c r="A692" s="283"/>
      <c r="B692" s="224" t="s">
        <v>14</v>
      </c>
      <c r="C692" s="8"/>
      <c r="D692" s="105"/>
      <c r="E692" s="276"/>
    </row>
    <row r="693" spans="1:5" ht="30.75" customHeight="1">
      <c r="A693" s="284"/>
      <c r="B693" s="225" t="s">
        <v>3</v>
      </c>
      <c r="C693" s="8">
        <v>3</v>
      </c>
      <c r="D693" s="100">
        <v>40316.66666666667</v>
      </c>
      <c r="E693" s="276">
        <v>94.75743348982786</v>
      </c>
    </row>
    <row r="694" spans="1:5" ht="27.75" customHeight="1">
      <c r="A694" s="284"/>
      <c r="B694" s="225" t="s">
        <v>2</v>
      </c>
      <c r="C694" s="8">
        <v>5</v>
      </c>
      <c r="D694" s="100">
        <v>26868.33333333334</v>
      </c>
      <c r="E694" s="276">
        <v>111.53503298270637</v>
      </c>
    </row>
    <row r="695" spans="1:5" ht="15" customHeight="1">
      <c r="A695" s="284"/>
      <c r="B695" s="225" t="s">
        <v>19</v>
      </c>
      <c r="C695" s="8">
        <v>0</v>
      </c>
      <c r="D695" s="100">
        <v>0</v>
      </c>
      <c r="E695" s="276"/>
    </row>
    <row r="696" spans="1:5" ht="27" customHeight="1">
      <c r="A696" s="284"/>
      <c r="B696" s="226" t="s">
        <v>42</v>
      </c>
      <c r="C696" s="8">
        <v>10</v>
      </c>
      <c r="D696" s="100">
        <v>19785</v>
      </c>
      <c r="E696" s="276">
        <v>149.72027972027973</v>
      </c>
    </row>
    <row r="697" spans="1:5" ht="29.25" customHeight="1">
      <c r="A697" s="284"/>
      <c r="B697" s="225" t="s">
        <v>43</v>
      </c>
      <c r="C697" s="8">
        <v>20</v>
      </c>
      <c r="D697" s="100">
        <v>15780.416666666668</v>
      </c>
      <c r="E697" s="276">
        <v>134.0760255927738</v>
      </c>
    </row>
    <row r="698" spans="1:5" ht="20.25" customHeight="1">
      <c r="A698" s="284"/>
      <c r="B698" s="227" t="s">
        <v>8</v>
      </c>
      <c r="C698" s="8"/>
      <c r="D698" s="100">
        <v>0</v>
      </c>
      <c r="E698" s="276"/>
    </row>
    <row r="699" spans="1:5" ht="19.5" customHeight="1">
      <c r="A699" s="284"/>
      <c r="B699" s="228" t="s">
        <v>9</v>
      </c>
      <c r="C699" s="8">
        <v>17</v>
      </c>
      <c r="D699" s="100">
        <v>15105.882352941175</v>
      </c>
      <c r="E699" s="276">
        <v>126.74181237241501</v>
      </c>
    </row>
    <row r="700" spans="1:5" ht="27.75" customHeight="1">
      <c r="A700" s="284"/>
      <c r="B700" s="229" t="s">
        <v>44</v>
      </c>
      <c r="C700" s="8">
        <v>2</v>
      </c>
      <c r="D700" s="100">
        <v>16149.999999999995</v>
      </c>
      <c r="E700" s="276">
        <v>146.88581314878894</v>
      </c>
    </row>
    <row r="701" spans="1:5" ht="15.75" customHeight="1">
      <c r="A701" s="284"/>
      <c r="B701" s="227" t="s">
        <v>8</v>
      </c>
      <c r="C701" s="8"/>
      <c r="D701" s="100">
        <v>0</v>
      </c>
      <c r="E701" s="276"/>
    </row>
    <row r="702" spans="1:5" ht="15.75" customHeight="1">
      <c r="A702" s="284"/>
      <c r="B702" s="228" t="s">
        <v>10</v>
      </c>
      <c r="C702" s="8">
        <v>1</v>
      </c>
      <c r="D702" s="100">
        <v>15516.666666666666</v>
      </c>
      <c r="E702" s="276">
        <v>137.13826366559488</v>
      </c>
    </row>
    <row r="703" spans="1:5" ht="26.25" customHeight="1">
      <c r="A703" s="284"/>
      <c r="B703" s="230" t="s">
        <v>11</v>
      </c>
      <c r="C703" s="8">
        <v>1</v>
      </c>
      <c r="D703" s="100">
        <v>14716.666666666666</v>
      </c>
      <c r="E703" s="276">
        <v>130.59006211180125</v>
      </c>
    </row>
    <row r="704" spans="1:5" ht="19.5" customHeight="1">
      <c r="A704" s="284"/>
      <c r="B704" s="230" t="s">
        <v>13</v>
      </c>
      <c r="C704" s="8">
        <v>18</v>
      </c>
      <c r="D704" s="100">
        <v>28140.27777777778</v>
      </c>
      <c r="E704" s="276">
        <v>74.65966001269663</v>
      </c>
    </row>
    <row r="705" spans="1:5" ht="17.25" customHeight="1">
      <c r="A705" s="284"/>
      <c r="B705" s="227" t="s">
        <v>8</v>
      </c>
      <c r="C705" s="8"/>
      <c r="D705" s="100">
        <v>0</v>
      </c>
      <c r="E705" s="276"/>
    </row>
    <row r="706" spans="1:5" ht="12.75" customHeight="1">
      <c r="A706" s="284"/>
      <c r="B706" s="228" t="s">
        <v>12</v>
      </c>
      <c r="C706" s="8">
        <v>18</v>
      </c>
      <c r="D706" s="100">
        <v>28140.27777777778</v>
      </c>
      <c r="E706" s="276">
        <v>74.65966001269663</v>
      </c>
    </row>
    <row r="707" spans="1:5" ht="20.25" customHeight="1" thickBot="1">
      <c r="A707" s="286"/>
      <c r="B707" s="229" t="s">
        <v>41</v>
      </c>
      <c r="C707" s="11">
        <v>4</v>
      </c>
      <c r="D707" s="100">
        <v>11683.333333333336</v>
      </c>
      <c r="E707" s="276">
        <v>172.50945775535942</v>
      </c>
    </row>
    <row r="708" spans="1:5" ht="48" customHeight="1" thickBot="1">
      <c r="A708" s="237" t="s">
        <v>117</v>
      </c>
      <c r="B708" s="273" t="s">
        <v>7</v>
      </c>
      <c r="C708" s="112">
        <v>60</v>
      </c>
      <c r="D708" s="238">
        <v>22341.527777777774</v>
      </c>
      <c r="E708" s="238">
        <v>109.0721476510067</v>
      </c>
    </row>
    <row r="709" spans="1:5" ht="24.75" customHeight="1">
      <c r="A709" s="295"/>
      <c r="B709" s="224" t="s">
        <v>14</v>
      </c>
      <c r="C709" s="8"/>
      <c r="D709" s="105"/>
      <c r="E709" s="276"/>
    </row>
    <row r="710" spans="1:5" ht="30" customHeight="1">
      <c r="A710" s="287"/>
      <c r="B710" s="225" t="s">
        <v>3</v>
      </c>
      <c r="C710" s="8">
        <v>2</v>
      </c>
      <c r="D710" s="100">
        <v>44020.833333333336</v>
      </c>
      <c r="E710" s="276">
        <v>114.90733279613214</v>
      </c>
    </row>
    <row r="711" spans="1:5" ht="67.5" customHeight="1">
      <c r="A711" s="287"/>
      <c r="B711" s="225" t="s">
        <v>2</v>
      </c>
      <c r="C711" s="8">
        <v>8</v>
      </c>
      <c r="D711" s="100">
        <v>26922.91666666666</v>
      </c>
      <c r="E711" s="276">
        <v>121.6222533894343</v>
      </c>
    </row>
    <row r="712" spans="1:5" ht="27.75" customHeight="1">
      <c r="A712" s="287"/>
      <c r="B712" s="225" t="s">
        <v>19</v>
      </c>
      <c r="C712" s="8">
        <v>0</v>
      </c>
      <c r="D712" s="100">
        <v>0</v>
      </c>
      <c r="E712" s="276"/>
    </row>
    <row r="713" spans="1:5" ht="29.25" customHeight="1">
      <c r="A713" s="287"/>
      <c r="B713" s="226" t="s">
        <v>42</v>
      </c>
      <c r="C713" s="8">
        <v>2</v>
      </c>
      <c r="D713" s="100">
        <v>16374.999999999996</v>
      </c>
      <c r="E713" s="276">
        <v>110.19986216402482</v>
      </c>
    </row>
    <row r="714" spans="1:5" ht="31.5" customHeight="1">
      <c r="A714" s="287"/>
      <c r="B714" s="225" t="s">
        <v>43</v>
      </c>
      <c r="C714" s="8">
        <v>22</v>
      </c>
      <c r="D714" s="100">
        <v>15732.19696969697</v>
      </c>
      <c r="E714" s="276">
        <v>112.48989490703313</v>
      </c>
    </row>
    <row r="715" spans="1:5" ht="17.25" customHeight="1">
      <c r="A715" s="287"/>
      <c r="B715" s="227" t="s">
        <v>8</v>
      </c>
      <c r="C715" s="8"/>
      <c r="D715" s="100">
        <v>0</v>
      </c>
      <c r="E715" s="276"/>
    </row>
    <row r="716" spans="1:5" ht="18" customHeight="1">
      <c r="A716" s="287"/>
      <c r="B716" s="228" t="s">
        <v>9</v>
      </c>
      <c r="C716" s="8">
        <v>16</v>
      </c>
      <c r="D716" s="100">
        <v>15692.708333333334</v>
      </c>
      <c r="E716" s="276">
        <v>112.41879295734867</v>
      </c>
    </row>
    <row r="717" spans="1:5" ht="27" customHeight="1">
      <c r="A717" s="287"/>
      <c r="B717" s="229" t="s">
        <v>44</v>
      </c>
      <c r="C717" s="8">
        <v>3</v>
      </c>
      <c r="D717" s="100">
        <v>13083.333333333336</v>
      </c>
      <c r="E717" s="276">
        <v>84.94461228600201</v>
      </c>
    </row>
    <row r="718" spans="1:5" ht="17.25" customHeight="1">
      <c r="A718" s="287"/>
      <c r="B718" s="227" t="s">
        <v>8</v>
      </c>
      <c r="C718" s="8"/>
      <c r="D718" s="100">
        <v>0</v>
      </c>
      <c r="E718" s="276"/>
    </row>
    <row r="719" spans="1:5" ht="19.5" customHeight="1">
      <c r="A719" s="287"/>
      <c r="B719" s="228" t="s">
        <v>10</v>
      </c>
      <c r="C719" s="8">
        <v>0</v>
      </c>
      <c r="D719" s="100">
        <v>0</v>
      </c>
      <c r="E719" s="276"/>
    </row>
    <row r="720" spans="1:5" ht="27.75" customHeight="1">
      <c r="A720" s="287"/>
      <c r="B720" s="230" t="s">
        <v>11</v>
      </c>
      <c r="C720" s="8">
        <v>2</v>
      </c>
      <c r="D720" s="100">
        <v>10783.333333333334</v>
      </c>
      <c r="E720" s="276">
        <v>84.10819949281489</v>
      </c>
    </row>
    <row r="721" spans="1:5" ht="19.5" customHeight="1">
      <c r="A721" s="287"/>
      <c r="B721" s="230" t="s">
        <v>13</v>
      </c>
      <c r="C721" s="8">
        <v>16</v>
      </c>
      <c r="D721" s="100">
        <v>34535.41666666667</v>
      </c>
      <c r="E721" s="276">
        <v>105.89502018842529</v>
      </c>
    </row>
    <row r="722" spans="1:5" ht="19.5" customHeight="1">
      <c r="A722" s="287"/>
      <c r="B722" s="227" t="s">
        <v>8</v>
      </c>
      <c r="C722" s="8"/>
      <c r="D722" s="100">
        <v>0</v>
      </c>
      <c r="E722" s="276"/>
    </row>
    <row r="723" spans="1:5" ht="17.25" customHeight="1">
      <c r="A723" s="287"/>
      <c r="B723" s="228" t="s">
        <v>12</v>
      </c>
      <c r="C723" s="8">
        <v>16</v>
      </c>
      <c r="D723" s="100">
        <v>34535.41666666667</v>
      </c>
      <c r="E723" s="276">
        <v>105.89502018842529</v>
      </c>
    </row>
    <row r="724" spans="1:5" ht="19.5" customHeight="1" thickBot="1">
      <c r="A724" s="285"/>
      <c r="B724" s="229" t="s">
        <v>41</v>
      </c>
      <c r="C724" s="11">
        <v>5</v>
      </c>
      <c r="D724" s="100">
        <v>8965</v>
      </c>
      <c r="E724" s="276">
        <v>97.51619870410367</v>
      </c>
    </row>
    <row r="725" spans="1:5" ht="62.25" customHeight="1" thickBot="1">
      <c r="A725" s="237" t="s">
        <v>118</v>
      </c>
      <c r="B725" s="273" t="s">
        <v>7</v>
      </c>
      <c r="C725" s="112">
        <v>41</v>
      </c>
      <c r="D725" s="238">
        <v>23120.934959349586</v>
      </c>
      <c r="E725" s="238">
        <v>118.1148632766591</v>
      </c>
    </row>
    <row r="726" spans="1:5" ht="19.5" customHeight="1">
      <c r="A726" s="295"/>
      <c r="B726" s="224" t="s">
        <v>14</v>
      </c>
      <c r="C726" s="8"/>
      <c r="D726" s="105"/>
      <c r="E726" s="276"/>
    </row>
    <row r="727" spans="1:5" ht="30" customHeight="1">
      <c r="A727" s="287"/>
      <c r="B727" s="225" t="s">
        <v>3</v>
      </c>
      <c r="C727" s="8">
        <v>1</v>
      </c>
      <c r="D727" s="100">
        <v>60099.99999999999</v>
      </c>
      <c r="E727" s="276">
        <v>176.1645193260654</v>
      </c>
    </row>
    <row r="728" spans="1:5" ht="27" customHeight="1">
      <c r="A728" s="287"/>
      <c r="B728" s="225" t="s">
        <v>2</v>
      </c>
      <c r="C728" s="8">
        <v>6</v>
      </c>
      <c r="D728" s="100">
        <v>23859.72222222222</v>
      </c>
      <c r="E728" s="276">
        <v>122.73757628596339</v>
      </c>
    </row>
    <row r="729" spans="1:5" ht="30" customHeight="1">
      <c r="A729" s="287"/>
      <c r="B729" s="225" t="s">
        <v>19</v>
      </c>
      <c r="C729" s="8">
        <v>0</v>
      </c>
      <c r="D729" s="100">
        <v>0</v>
      </c>
      <c r="E729" s="276"/>
    </row>
    <row r="730" spans="1:5" ht="30" customHeight="1">
      <c r="A730" s="287"/>
      <c r="B730" s="226" t="s">
        <v>42</v>
      </c>
      <c r="C730" s="8">
        <v>8</v>
      </c>
      <c r="D730" s="100">
        <v>17747.916666666664</v>
      </c>
      <c r="E730" s="276">
        <v>136.78445229681978</v>
      </c>
    </row>
    <row r="731" spans="1:5" ht="30" customHeight="1">
      <c r="A731" s="287"/>
      <c r="B731" s="225" t="s">
        <v>43</v>
      </c>
      <c r="C731" s="8">
        <v>12</v>
      </c>
      <c r="D731" s="100">
        <v>20140.277777777777</v>
      </c>
      <c r="E731" s="276">
        <v>137.8291996931731</v>
      </c>
    </row>
    <row r="732" spans="1:5" ht="20.25" customHeight="1">
      <c r="A732" s="287"/>
      <c r="B732" s="227" t="s">
        <v>8</v>
      </c>
      <c r="C732" s="8"/>
      <c r="D732" s="100">
        <v>0</v>
      </c>
      <c r="E732" s="276"/>
    </row>
    <row r="733" spans="1:5" ht="18" customHeight="1">
      <c r="A733" s="287"/>
      <c r="B733" s="228" t="s">
        <v>9</v>
      </c>
      <c r="C733" s="8">
        <v>9</v>
      </c>
      <c r="D733" s="100">
        <v>17474.074074074073</v>
      </c>
      <c r="E733" s="276">
        <v>137.07564026206077</v>
      </c>
    </row>
    <row r="734" spans="1:5" ht="25.5" customHeight="1">
      <c r="A734" s="287"/>
      <c r="B734" s="229" t="s">
        <v>44</v>
      </c>
      <c r="C734" s="8">
        <v>1</v>
      </c>
      <c r="D734" s="100">
        <v>4491.666666666667</v>
      </c>
      <c r="E734" s="276">
        <v>19.865319865319865</v>
      </c>
    </row>
    <row r="735" spans="1:5" ht="15.75" customHeight="1">
      <c r="A735" s="287"/>
      <c r="B735" s="227" t="s">
        <v>8</v>
      </c>
      <c r="C735" s="8"/>
      <c r="D735" s="100">
        <v>0</v>
      </c>
      <c r="E735" s="276"/>
    </row>
    <row r="736" spans="1:5" ht="18" customHeight="1">
      <c r="A736" s="287"/>
      <c r="B736" s="228" t="s">
        <v>10</v>
      </c>
      <c r="C736" s="8">
        <v>1</v>
      </c>
      <c r="D736" s="100">
        <v>4491.666666666667</v>
      </c>
      <c r="E736" s="276">
        <v>19.865319865319865</v>
      </c>
    </row>
    <row r="737" spans="1:5" ht="30" customHeight="1">
      <c r="A737" s="287"/>
      <c r="B737" s="230" t="s">
        <v>11</v>
      </c>
      <c r="C737" s="8">
        <v>2</v>
      </c>
      <c r="D737" s="100">
        <v>12395.833333333334</v>
      </c>
      <c r="E737" s="276">
        <v>116.05769230769229</v>
      </c>
    </row>
    <row r="738" spans="1:5" ht="15" customHeight="1">
      <c r="A738" s="287"/>
      <c r="B738" s="230" t="s">
        <v>13</v>
      </c>
      <c r="C738" s="8">
        <v>9</v>
      </c>
      <c r="D738" s="100">
        <v>34529.629629629635</v>
      </c>
      <c r="E738" s="276">
        <v>92.4046390024804</v>
      </c>
    </row>
    <row r="739" spans="1:5" ht="16.5" customHeight="1">
      <c r="A739" s="287"/>
      <c r="B739" s="227" t="s">
        <v>8</v>
      </c>
      <c r="C739" s="8"/>
      <c r="D739" s="100">
        <v>0</v>
      </c>
      <c r="E739" s="276"/>
    </row>
    <row r="740" spans="1:5" ht="19.5" customHeight="1">
      <c r="A740" s="287"/>
      <c r="B740" s="228" t="s">
        <v>12</v>
      </c>
      <c r="C740" s="8">
        <v>9</v>
      </c>
      <c r="D740" s="100">
        <v>34529.629629629635</v>
      </c>
      <c r="E740" s="276">
        <v>92.4046390024804</v>
      </c>
    </row>
    <row r="741" spans="1:5" ht="18" customHeight="1" thickBot="1">
      <c r="A741" s="285"/>
      <c r="B741" s="229" t="s">
        <v>41</v>
      </c>
      <c r="C741" s="11">
        <v>2</v>
      </c>
      <c r="D741" s="100">
        <v>10491.66666666667</v>
      </c>
      <c r="E741" s="276">
        <v>132.25000000000003</v>
      </c>
    </row>
    <row r="742" spans="1:5" ht="42.75" customHeight="1" thickBot="1">
      <c r="A742" s="237" t="s">
        <v>119</v>
      </c>
      <c r="B742" s="237" t="s">
        <v>208</v>
      </c>
      <c r="C742" s="112">
        <v>117</v>
      </c>
      <c r="D742" s="238">
        <v>24899.57264957265</v>
      </c>
      <c r="E742" s="238">
        <v>76.73754505932145</v>
      </c>
    </row>
    <row r="743" spans="1:5" ht="22.5" customHeight="1">
      <c r="A743" s="289"/>
      <c r="B743" s="224" t="s">
        <v>14</v>
      </c>
      <c r="C743" s="8"/>
      <c r="D743" s="105"/>
      <c r="E743" s="276"/>
    </row>
    <row r="744" spans="1:5" ht="30" customHeight="1">
      <c r="A744" s="290"/>
      <c r="B744" s="225" t="s">
        <v>3</v>
      </c>
      <c r="C744" s="8">
        <v>2</v>
      </c>
      <c r="D744" s="100">
        <v>59133.33333333335</v>
      </c>
      <c r="E744" s="276">
        <v>78.42922374429223</v>
      </c>
    </row>
    <row r="745" spans="1:5" ht="27.75" customHeight="1">
      <c r="A745" s="290"/>
      <c r="B745" s="225" t="s">
        <v>2</v>
      </c>
      <c r="C745" s="8">
        <v>9</v>
      </c>
      <c r="D745" s="100">
        <v>34587.96296296297</v>
      </c>
      <c r="E745" s="276">
        <v>82.93875270619455</v>
      </c>
    </row>
    <row r="746" spans="1:5" ht="27.75" customHeight="1">
      <c r="A746" s="290"/>
      <c r="B746" s="225" t="s">
        <v>19</v>
      </c>
      <c r="C746" s="8">
        <v>0</v>
      </c>
      <c r="D746" s="100">
        <v>0</v>
      </c>
      <c r="E746" s="276"/>
    </row>
    <row r="747" spans="1:5" ht="30" customHeight="1">
      <c r="A747" s="290"/>
      <c r="B747" s="226" t="s">
        <v>42</v>
      </c>
      <c r="C747" s="8">
        <v>17</v>
      </c>
      <c r="D747" s="100">
        <v>21892.156862745098</v>
      </c>
      <c r="E747" s="276">
        <v>84.01159420289855</v>
      </c>
    </row>
    <row r="748" spans="1:5" ht="27" customHeight="1">
      <c r="A748" s="290"/>
      <c r="B748" s="225" t="s">
        <v>43</v>
      </c>
      <c r="C748" s="8">
        <v>36</v>
      </c>
      <c r="D748" s="100">
        <v>17031.712962962967</v>
      </c>
      <c r="E748" s="276">
        <v>78.2519310405592</v>
      </c>
    </row>
    <row r="749" spans="1:5" ht="18" customHeight="1">
      <c r="A749" s="290"/>
      <c r="B749" s="227" t="s">
        <v>8</v>
      </c>
      <c r="C749" s="8"/>
      <c r="D749" s="100">
        <v>0</v>
      </c>
      <c r="E749" s="276"/>
    </row>
    <row r="750" spans="1:5" ht="21.75" customHeight="1">
      <c r="A750" s="290"/>
      <c r="B750" s="228" t="s">
        <v>9</v>
      </c>
      <c r="C750" s="8">
        <v>30</v>
      </c>
      <c r="D750" s="100">
        <v>16383.055555555558</v>
      </c>
      <c r="E750" s="276">
        <v>78.09383340356793</v>
      </c>
    </row>
    <row r="751" spans="1:5" ht="25.5" customHeight="1">
      <c r="A751" s="290"/>
      <c r="B751" s="229" t="s">
        <v>44</v>
      </c>
      <c r="C751" s="8">
        <v>3</v>
      </c>
      <c r="D751" s="100">
        <v>13252.777777777777</v>
      </c>
      <c r="E751" s="276">
        <v>57.47409965466207</v>
      </c>
    </row>
    <row r="752" spans="1:5" ht="18" customHeight="1">
      <c r="A752" s="290"/>
      <c r="B752" s="227" t="s">
        <v>8</v>
      </c>
      <c r="C752" s="8"/>
      <c r="D752" s="100">
        <v>0</v>
      </c>
      <c r="E752" s="276"/>
    </row>
    <row r="753" spans="1:5" ht="18" customHeight="1">
      <c r="A753" s="290"/>
      <c r="B753" s="228" t="s">
        <v>10</v>
      </c>
      <c r="C753" s="8">
        <v>0</v>
      </c>
      <c r="D753" s="100">
        <v>0</v>
      </c>
      <c r="E753" s="276"/>
    </row>
    <row r="754" spans="1:5" ht="30" customHeight="1">
      <c r="A754" s="290"/>
      <c r="B754" s="230" t="s">
        <v>11</v>
      </c>
      <c r="C754" s="8">
        <v>10</v>
      </c>
      <c r="D754" s="100">
        <v>14894.999999999998</v>
      </c>
      <c r="E754" s="276">
        <v>81.26469205453691</v>
      </c>
    </row>
    <row r="755" spans="1:5" ht="18" customHeight="1">
      <c r="A755" s="290"/>
      <c r="B755" s="230" t="s">
        <v>13</v>
      </c>
      <c r="C755" s="8">
        <v>32</v>
      </c>
      <c r="D755" s="100">
        <v>38547.916666666664</v>
      </c>
      <c r="E755" s="276">
        <v>74.11161037009738</v>
      </c>
    </row>
    <row r="756" spans="1:5" ht="21.75" customHeight="1">
      <c r="A756" s="290"/>
      <c r="B756" s="227" t="s">
        <v>8</v>
      </c>
      <c r="C756" s="8"/>
      <c r="D756" s="100">
        <v>0</v>
      </c>
      <c r="E756" s="276"/>
    </row>
    <row r="757" spans="1:5" ht="15" customHeight="1">
      <c r="A757" s="290"/>
      <c r="B757" s="228" t="s">
        <v>12</v>
      </c>
      <c r="C757" s="8">
        <v>32</v>
      </c>
      <c r="D757" s="100">
        <v>38522.39583333333</v>
      </c>
      <c r="E757" s="276">
        <v>74.11161037009738</v>
      </c>
    </row>
    <row r="758" spans="1:5" ht="21" customHeight="1" thickBot="1">
      <c r="A758" s="291"/>
      <c r="B758" s="229" t="s">
        <v>41</v>
      </c>
      <c r="C758" s="11">
        <v>8</v>
      </c>
      <c r="D758" s="100">
        <v>9517.708333333334</v>
      </c>
      <c r="E758" s="276">
        <v>54.44333499750375</v>
      </c>
    </row>
    <row r="759" spans="1:5" ht="48" customHeight="1" thickBot="1">
      <c r="A759" s="237" t="s">
        <v>120</v>
      </c>
      <c r="B759" s="237" t="s">
        <v>209</v>
      </c>
      <c r="C759" s="112">
        <v>22</v>
      </c>
      <c r="D759" s="238">
        <v>13781.439393939394</v>
      </c>
      <c r="E759" s="403" t="s">
        <v>251</v>
      </c>
    </row>
    <row r="760" spans="1:5" ht="20.25" customHeight="1">
      <c r="A760" s="289"/>
      <c r="B760" s="224" t="s">
        <v>14</v>
      </c>
      <c r="C760" s="8"/>
      <c r="D760" s="105"/>
      <c r="E760" s="276"/>
    </row>
    <row r="761" spans="1:5" ht="30" customHeight="1">
      <c r="A761" s="290"/>
      <c r="B761" s="225" t="s">
        <v>3</v>
      </c>
      <c r="C761" s="8">
        <v>2</v>
      </c>
      <c r="D761" s="100">
        <v>44670.83333333334</v>
      </c>
      <c r="E761" s="276">
        <v>60.29723991507431</v>
      </c>
    </row>
    <row r="762" spans="1:5" ht="30.75" customHeight="1">
      <c r="A762" s="290"/>
      <c r="B762" s="225" t="s">
        <v>2</v>
      </c>
      <c r="C762" s="8">
        <v>3</v>
      </c>
      <c r="D762" s="100">
        <v>23777.777777777774</v>
      </c>
      <c r="E762" s="276">
        <v>53.6348501664817</v>
      </c>
    </row>
    <row r="763" spans="1:5" ht="27.75" customHeight="1">
      <c r="A763" s="290"/>
      <c r="B763" s="225" t="s">
        <v>19</v>
      </c>
      <c r="C763" s="8">
        <v>1</v>
      </c>
      <c r="D763" s="100">
        <v>5950</v>
      </c>
      <c r="E763" s="276">
        <v>0</v>
      </c>
    </row>
    <row r="764" spans="1:5" ht="30" customHeight="1">
      <c r="A764" s="290"/>
      <c r="B764" s="226" t="s">
        <v>42</v>
      </c>
      <c r="C764" s="8">
        <v>5</v>
      </c>
      <c r="D764" s="100">
        <v>10765</v>
      </c>
      <c r="E764" s="276">
        <v>18.030095759233927</v>
      </c>
    </row>
    <row r="765" spans="1:5" ht="30" customHeight="1">
      <c r="A765" s="290"/>
      <c r="B765" s="225" t="s">
        <v>43</v>
      </c>
      <c r="C765" s="8">
        <v>5</v>
      </c>
      <c r="D765" s="100">
        <v>7158.333333333334</v>
      </c>
      <c r="E765" s="276">
        <v>0</v>
      </c>
    </row>
    <row r="766" spans="1:5" ht="19.5" customHeight="1">
      <c r="A766" s="290"/>
      <c r="B766" s="227" t="s">
        <v>8</v>
      </c>
      <c r="C766" s="8"/>
      <c r="D766" s="100">
        <v>0</v>
      </c>
      <c r="E766" s="276"/>
    </row>
    <row r="767" spans="1:5" ht="18" customHeight="1">
      <c r="A767" s="290"/>
      <c r="B767" s="228" t="s">
        <v>9</v>
      </c>
      <c r="C767" s="8">
        <v>4</v>
      </c>
      <c r="D767" s="100">
        <v>6906.25</v>
      </c>
      <c r="E767" s="276">
        <v>0</v>
      </c>
    </row>
    <row r="768" spans="1:5" ht="32.25" customHeight="1">
      <c r="A768" s="290"/>
      <c r="B768" s="229" t="s">
        <v>44</v>
      </c>
      <c r="C768" s="8">
        <v>1</v>
      </c>
      <c r="D768" s="100">
        <v>3716.666666666667</v>
      </c>
      <c r="E768" s="276">
        <v>0</v>
      </c>
    </row>
    <row r="769" spans="1:5" ht="17.25" customHeight="1">
      <c r="A769" s="290"/>
      <c r="B769" s="227" t="s">
        <v>8</v>
      </c>
      <c r="C769" s="8"/>
      <c r="D769" s="100">
        <v>0</v>
      </c>
      <c r="E769" s="276"/>
    </row>
    <row r="770" spans="1:5" ht="18" customHeight="1">
      <c r="A770" s="290"/>
      <c r="B770" s="228" t="s">
        <v>10</v>
      </c>
      <c r="C770" s="8">
        <v>0</v>
      </c>
      <c r="D770" s="100">
        <v>0</v>
      </c>
      <c r="E770" s="276"/>
    </row>
    <row r="771" spans="1:5" ht="30" customHeight="1">
      <c r="A771" s="290"/>
      <c r="B771" s="230" t="s">
        <v>11</v>
      </c>
      <c r="C771" s="8">
        <v>1</v>
      </c>
      <c r="D771" s="100">
        <v>10883.333333333332</v>
      </c>
      <c r="E771" s="276">
        <v>59.20679886685553</v>
      </c>
    </row>
    <row r="772" spans="1:5" ht="18.75" customHeight="1">
      <c r="A772" s="290"/>
      <c r="B772" s="230" t="s">
        <v>13</v>
      </c>
      <c r="C772" s="8">
        <v>0</v>
      </c>
      <c r="D772" s="100">
        <v>0</v>
      </c>
      <c r="E772" s="276"/>
    </row>
    <row r="773" spans="1:5" ht="20.25" customHeight="1">
      <c r="A773" s="290"/>
      <c r="B773" s="227" t="s">
        <v>8</v>
      </c>
      <c r="C773" s="8"/>
      <c r="D773" s="100">
        <v>0</v>
      </c>
      <c r="E773" s="276"/>
    </row>
    <row r="774" spans="1:5" ht="19.5" customHeight="1">
      <c r="A774" s="290"/>
      <c r="B774" s="228" t="s">
        <v>12</v>
      </c>
      <c r="C774" s="8">
        <v>0</v>
      </c>
      <c r="D774" s="100">
        <v>0</v>
      </c>
      <c r="E774" s="276"/>
    </row>
    <row r="775" spans="1:5" ht="17.25" customHeight="1" thickBot="1">
      <c r="A775" s="290"/>
      <c r="B775" s="229" t="s">
        <v>41</v>
      </c>
      <c r="C775" s="11">
        <v>4</v>
      </c>
      <c r="D775" s="100">
        <v>7787.499999999999</v>
      </c>
      <c r="E775" s="412">
        <v>33.63443145589798</v>
      </c>
    </row>
    <row r="776" spans="1:5" ht="31.5" customHeight="1" thickBot="1">
      <c r="A776" s="445" t="s">
        <v>250</v>
      </c>
      <c r="B776" s="439"/>
      <c r="C776" s="439"/>
      <c r="D776" s="439"/>
      <c r="E776" s="440"/>
    </row>
    <row r="777" spans="1:5" ht="57.75" customHeight="1" thickBot="1">
      <c r="A777" s="237" t="s">
        <v>121</v>
      </c>
      <c r="B777" s="273" t="s">
        <v>7</v>
      </c>
      <c r="C777" s="112">
        <v>62</v>
      </c>
      <c r="D777" s="238">
        <v>23264.38172043011</v>
      </c>
      <c r="E777" s="238">
        <v>102.49954690992568</v>
      </c>
    </row>
    <row r="778" spans="1:5" ht="20.25" customHeight="1">
      <c r="A778" s="289"/>
      <c r="B778" s="224" t="s">
        <v>14</v>
      </c>
      <c r="C778" s="8"/>
      <c r="D778" s="105"/>
      <c r="E778" s="276"/>
    </row>
    <row r="779" spans="1:5" ht="30" customHeight="1">
      <c r="A779" s="290"/>
      <c r="B779" s="225" t="s">
        <v>3</v>
      </c>
      <c r="C779" s="8">
        <v>2</v>
      </c>
      <c r="D779" s="100">
        <v>46504.16666666666</v>
      </c>
      <c r="E779" s="276">
        <v>105.12260257344018</v>
      </c>
    </row>
    <row r="780" spans="1:5" ht="29.25" customHeight="1">
      <c r="A780" s="290"/>
      <c r="B780" s="225" t="s">
        <v>2</v>
      </c>
      <c r="C780" s="8">
        <v>9</v>
      </c>
      <c r="D780" s="100">
        <v>29085.185185185186</v>
      </c>
      <c r="E780" s="276">
        <v>116.17890131259114</v>
      </c>
    </row>
    <row r="781" spans="1:5" ht="30" customHeight="1">
      <c r="A781" s="290"/>
      <c r="B781" s="225" t="s">
        <v>19</v>
      </c>
      <c r="C781" s="8">
        <v>0</v>
      </c>
      <c r="D781" s="100">
        <v>0</v>
      </c>
      <c r="E781" s="276"/>
    </row>
    <row r="782" spans="1:5" ht="30" customHeight="1">
      <c r="A782" s="290"/>
      <c r="B782" s="226" t="s">
        <v>42</v>
      </c>
      <c r="C782" s="8">
        <v>23</v>
      </c>
      <c r="D782" s="100">
        <v>17321.376811594204</v>
      </c>
      <c r="E782" s="276">
        <v>118.76500857632932</v>
      </c>
    </row>
    <row r="783" spans="1:5" ht="29.25" customHeight="1">
      <c r="A783" s="290"/>
      <c r="B783" s="225" t="s">
        <v>43</v>
      </c>
      <c r="C783" s="8">
        <v>3</v>
      </c>
      <c r="D783" s="100">
        <v>15958.333333333334</v>
      </c>
      <c r="E783" s="276">
        <v>121.2996389891697</v>
      </c>
    </row>
    <row r="784" spans="1:5" ht="19.5" customHeight="1">
      <c r="A784" s="290"/>
      <c r="B784" s="227" t="s">
        <v>8</v>
      </c>
      <c r="C784" s="8"/>
      <c r="D784" s="100">
        <v>0</v>
      </c>
      <c r="E784" s="276"/>
    </row>
    <row r="785" spans="1:5" ht="19.5" customHeight="1">
      <c r="A785" s="290"/>
      <c r="B785" s="228" t="s">
        <v>9</v>
      </c>
      <c r="C785" s="8">
        <v>2</v>
      </c>
      <c r="D785" s="100">
        <v>11429.166666666668</v>
      </c>
      <c r="E785" s="276">
        <v>75.79617834394905</v>
      </c>
    </row>
    <row r="786" spans="1:5" ht="27" customHeight="1">
      <c r="A786" s="290"/>
      <c r="B786" s="229" t="s">
        <v>44</v>
      </c>
      <c r="C786" s="8">
        <v>1</v>
      </c>
      <c r="D786" s="100">
        <v>15166.666666666666</v>
      </c>
      <c r="E786" s="276">
        <v>89.56228956228955</v>
      </c>
    </row>
    <row r="787" spans="1:5" ht="20.25" customHeight="1">
      <c r="A787" s="290"/>
      <c r="B787" s="227" t="s">
        <v>8</v>
      </c>
      <c r="C787" s="8"/>
      <c r="D787" s="100">
        <v>0</v>
      </c>
      <c r="E787" s="276"/>
    </row>
    <row r="788" spans="1:5" ht="20.25" customHeight="1">
      <c r="A788" s="290"/>
      <c r="B788" s="228" t="s">
        <v>10</v>
      </c>
      <c r="C788" s="8">
        <v>0</v>
      </c>
      <c r="D788" s="100">
        <v>0</v>
      </c>
      <c r="E788" s="276"/>
    </row>
    <row r="789" spans="1:5" ht="30" customHeight="1">
      <c r="A789" s="290"/>
      <c r="B789" s="230" t="s">
        <v>11</v>
      </c>
      <c r="C789" s="8">
        <v>9</v>
      </c>
      <c r="D789" s="100">
        <v>12807.407407407405</v>
      </c>
      <c r="E789" s="276">
        <v>90.53965120105298</v>
      </c>
    </row>
    <row r="790" spans="1:5" ht="18" customHeight="1">
      <c r="A790" s="290"/>
      <c r="B790" s="269" t="s">
        <v>13</v>
      </c>
      <c r="C790" s="115">
        <v>15</v>
      </c>
      <c r="D790" s="100">
        <v>34061.11111111111</v>
      </c>
      <c r="E790" s="276">
        <v>86.87770349980339</v>
      </c>
    </row>
    <row r="791" spans="1:5" ht="15.75" customHeight="1">
      <c r="A791" s="290"/>
      <c r="B791" s="270" t="s">
        <v>8</v>
      </c>
      <c r="C791" s="115"/>
      <c r="D791" s="100">
        <v>0</v>
      </c>
      <c r="E791" s="276"/>
    </row>
    <row r="792" spans="1:5" ht="15.75" customHeight="1">
      <c r="A792" s="290"/>
      <c r="B792" s="271" t="s">
        <v>12</v>
      </c>
      <c r="C792" s="115">
        <v>15</v>
      </c>
      <c r="D792" s="100">
        <v>34061.11111111111</v>
      </c>
      <c r="E792" s="276">
        <v>86.87770349980339</v>
      </c>
    </row>
    <row r="793" spans="1:5" ht="18.75" customHeight="1" thickBot="1">
      <c r="A793" s="291"/>
      <c r="B793" s="229" t="s">
        <v>41</v>
      </c>
      <c r="C793" s="11">
        <v>0</v>
      </c>
      <c r="D793" s="100">
        <v>0</v>
      </c>
      <c r="E793" s="276"/>
    </row>
    <row r="794" spans="1:5" ht="49.5" customHeight="1" thickBot="1">
      <c r="A794" s="237" t="s">
        <v>122</v>
      </c>
      <c r="B794" s="273" t="s">
        <v>7</v>
      </c>
      <c r="C794" s="112">
        <v>59</v>
      </c>
      <c r="D794" s="238">
        <v>20198.587570621465</v>
      </c>
      <c r="E794" s="238">
        <v>93.59925449495687</v>
      </c>
    </row>
    <row r="795" spans="1:5" ht="21.75" customHeight="1">
      <c r="A795" s="289"/>
      <c r="B795" s="224" t="s">
        <v>14</v>
      </c>
      <c r="C795" s="8"/>
      <c r="D795" s="105"/>
      <c r="E795" s="276"/>
    </row>
    <row r="796" spans="1:5" ht="27.75" customHeight="1">
      <c r="A796" s="290"/>
      <c r="B796" s="225" t="s">
        <v>3</v>
      </c>
      <c r="C796" s="8">
        <v>2</v>
      </c>
      <c r="D796" s="100">
        <v>42558.33333333333</v>
      </c>
      <c r="E796" s="276">
        <v>71.39964565932675</v>
      </c>
    </row>
    <row r="797" spans="1:5" ht="29.25" customHeight="1">
      <c r="A797" s="290"/>
      <c r="B797" s="225" t="s">
        <v>2</v>
      </c>
      <c r="C797" s="8">
        <v>8</v>
      </c>
      <c r="D797" s="100">
        <v>29013.54166666667</v>
      </c>
      <c r="E797" s="276">
        <v>129.1214096065653</v>
      </c>
    </row>
    <row r="798" spans="1:5" ht="30" customHeight="1">
      <c r="A798" s="290"/>
      <c r="B798" s="225" t="s">
        <v>19</v>
      </c>
      <c r="C798" s="8">
        <v>0</v>
      </c>
      <c r="D798" s="100">
        <v>0</v>
      </c>
      <c r="E798" s="276"/>
    </row>
    <row r="799" spans="1:5" ht="30" customHeight="1">
      <c r="A799" s="290"/>
      <c r="B799" s="226" t="s">
        <v>42</v>
      </c>
      <c r="C799" s="8">
        <v>12</v>
      </c>
      <c r="D799" s="100">
        <v>17047.916666666668</v>
      </c>
      <c r="E799" s="276">
        <v>118.09823372852651</v>
      </c>
    </row>
    <row r="800" spans="1:5" ht="31.5" customHeight="1">
      <c r="A800" s="290"/>
      <c r="B800" s="225" t="s">
        <v>43</v>
      </c>
      <c r="C800" s="8">
        <v>14</v>
      </c>
      <c r="D800" s="100">
        <v>14305.952380952378</v>
      </c>
      <c r="E800" s="276">
        <v>105.62671045429666</v>
      </c>
    </row>
    <row r="801" spans="1:5" ht="17.25" customHeight="1">
      <c r="A801" s="290"/>
      <c r="B801" s="227" t="s">
        <v>8</v>
      </c>
      <c r="C801" s="8"/>
      <c r="D801" s="100">
        <v>0</v>
      </c>
      <c r="E801" s="276"/>
    </row>
    <row r="802" spans="1:5" ht="15.75" customHeight="1">
      <c r="A802" s="290"/>
      <c r="B802" s="228" t="s">
        <v>9</v>
      </c>
      <c r="C802" s="8">
        <v>14</v>
      </c>
      <c r="D802" s="100">
        <v>14305.952380952378</v>
      </c>
      <c r="E802" s="276">
        <v>105.62671045429666</v>
      </c>
    </row>
    <row r="803" spans="1:5" ht="32.25" customHeight="1">
      <c r="A803" s="290"/>
      <c r="B803" s="229" t="s">
        <v>44</v>
      </c>
      <c r="C803" s="8">
        <v>1</v>
      </c>
      <c r="D803" s="100">
        <v>8066.666666666664</v>
      </c>
      <c r="E803" s="276">
        <v>117.39130434782608</v>
      </c>
    </row>
    <row r="804" spans="1:5" ht="15.75" customHeight="1">
      <c r="A804" s="290"/>
      <c r="B804" s="227" t="s">
        <v>8</v>
      </c>
      <c r="C804" s="8"/>
      <c r="D804" s="100">
        <v>0</v>
      </c>
      <c r="E804" s="276"/>
    </row>
    <row r="805" spans="1:5" ht="15.75" customHeight="1">
      <c r="A805" s="290"/>
      <c r="B805" s="228" t="s">
        <v>10</v>
      </c>
      <c r="C805" s="8">
        <v>1</v>
      </c>
      <c r="D805" s="100">
        <v>8066.666666666664</v>
      </c>
      <c r="E805" s="276">
        <v>117.39130434782608</v>
      </c>
    </row>
    <row r="806" spans="1:5" ht="27.75" customHeight="1">
      <c r="A806" s="290"/>
      <c r="B806" s="230" t="s">
        <v>11</v>
      </c>
      <c r="C806" s="8">
        <v>4</v>
      </c>
      <c r="D806" s="100">
        <v>12897.916666666668</v>
      </c>
      <c r="E806" s="276">
        <v>90.52388289676423</v>
      </c>
    </row>
    <row r="807" spans="1:5" ht="12.75" customHeight="1">
      <c r="A807" s="290"/>
      <c r="B807" s="230" t="s">
        <v>13</v>
      </c>
      <c r="C807" s="8">
        <v>12</v>
      </c>
      <c r="D807" s="100">
        <v>30009.722222222226</v>
      </c>
      <c r="E807" s="276">
        <v>72.12258226576238</v>
      </c>
    </row>
    <row r="808" spans="1:5" ht="15" customHeight="1">
      <c r="A808" s="290"/>
      <c r="B808" s="227" t="s">
        <v>8</v>
      </c>
      <c r="C808" s="8"/>
      <c r="D808" s="100">
        <v>0</v>
      </c>
      <c r="E808" s="276"/>
    </row>
    <row r="809" spans="1:5" ht="18" customHeight="1">
      <c r="A809" s="290"/>
      <c r="B809" s="228" t="s">
        <v>12</v>
      </c>
      <c r="C809" s="8">
        <v>12</v>
      </c>
      <c r="D809" s="100">
        <v>30009.722222222226</v>
      </c>
      <c r="E809" s="276">
        <v>72.12258226576238</v>
      </c>
    </row>
    <row r="810" spans="1:5" ht="17.25" customHeight="1" thickBot="1">
      <c r="A810" s="291"/>
      <c r="B810" s="229" t="s">
        <v>41</v>
      </c>
      <c r="C810" s="11">
        <v>6</v>
      </c>
      <c r="D810" s="100">
        <v>8309.722222222223</v>
      </c>
      <c r="E810" s="276">
        <v>52.048626744709594</v>
      </c>
    </row>
    <row r="811" spans="1:5" ht="55.5" customHeight="1" thickBot="1">
      <c r="A811" s="237" t="s">
        <v>123</v>
      </c>
      <c r="B811" s="273" t="s">
        <v>7</v>
      </c>
      <c r="C811" s="112">
        <v>38</v>
      </c>
      <c r="D811" s="238">
        <v>20964.473684210527</v>
      </c>
      <c r="E811" s="238">
        <v>96.78406943002422</v>
      </c>
    </row>
    <row r="812" spans="1:5" ht="22.5" customHeight="1">
      <c r="A812" s="289"/>
      <c r="B812" s="224" t="s">
        <v>14</v>
      </c>
      <c r="C812" s="8"/>
      <c r="D812" s="105"/>
      <c r="E812" s="276"/>
    </row>
    <row r="813" spans="1:5" ht="30" customHeight="1">
      <c r="A813" s="290"/>
      <c r="B813" s="225" t="s">
        <v>3</v>
      </c>
      <c r="C813" s="8">
        <v>2</v>
      </c>
      <c r="D813" s="100">
        <v>55120.83333333333</v>
      </c>
      <c r="E813" s="276">
        <v>149.72335819100314</v>
      </c>
    </row>
    <row r="814" spans="1:5" ht="29.25" customHeight="1">
      <c r="A814" s="290"/>
      <c r="B814" s="225" t="s">
        <v>2</v>
      </c>
      <c r="C814" s="8">
        <v>5</v>
      </c>
      <c r="D814" s="100">
        <v>30664.999999999996</v>
      </c>
      <c r="E814" s="276">
        <v>115.59016393442624</v>
      </c>
    </row>
    <row r="815" spans="1:5" ht="27" customHeight="1">
      <c r="A815" s="290"/>
      <c r="B815" s="225" t="s">
        <v>19</v>
      </c>
      <c r="C815" s="8">
        <v>0</v>
      </c>
      <c r="D815" s="100">
        <v>0</v>
      </c>
      <c r="E815" s="276"/>
    </row>
    <row r="816" spans="1:5" ht="29.25" customHeight="1">
      <c r="A816" s="290"/>
      <c r="B816" s="226" t="s">
        <v>42</v>
      </c>
      <c r="C816" s="8">
        <v>11</v>
      </c>
      <c r="D816" s="100">
        <v>14908.333333333334</v>
      </c>
      <c r="E816" s="276">
        <v>104.9705502083034</v>
      </c>
    </row>
    <row r="817" spans="1:5" ht="29.25" customHeight="1">
      <c r="A817" s="290"/>
      <c r="B817" s="225" t="s">
        <v>43</v>
      </c>
      <c r="C817" s="8">
        <v>10</v>
      </c>
      <c r="D817" s="100">
        <v>11716.666666666666</v>
      </c>
      <c r="E817" s="276">
        <v>104.56026058631922</v>
      </c>
    </row>
    <row r="818" spans="1:5" ht="17.25" customHeight="1">
      <c r="A818" s="290"/>
      <c r="B818" s="227" t="s">
        <v>8</v>
      </c>
      <c r="C818" s="8"/>
      <c r="D818" s="100">
        <v>0</v>
      </c>
      <c r="E818" s="276"/>
    </row>
    <row r="819" spans="1:5" ht="19.5" customHeight="1">
      <c r="A819" s="290"/>
      <c r="B819" s="228" t="s">
        <v>9</v>
      </c>
      <c r="C819" s="8">
        <v>9</v>
      </c>
      <c r="D819" s="100">
        <v>12790.740740740737</v>
      </c>
      <c r="E819" s="276">
        <v>107.68008474576271</v>
      </c>
    </row>
    <row r="820" spans="1:5" ht="25.5" customHeight="1">
      <c r="A820" s="290"/>
      <c r="B820" s="229" t="s">
        <v>44</v>
      </c>
      <c r="C820" s="8">
        <v>0</v>
      </c>
      <c r="D820" s="100">
        <v>0</v>
      </c>
      <c r="E820" s="276"/>
    </row>
    <row r="821" spans="1:5" ht="19.5" customHeight="1">
      <c r="A821" s="290"/>
      <c r="B821" s="227" t="s">
        <v>8</v>
      </c>
      <c r="C821" s="8"/>
      <c r="D821" s="100">
        <v>0</v>
      </c>
      <c r="E821" s="276"/>
    </row>
    <row r="822" spans="1:5" ht="20.25" customHeight="1">
      <c r="A822" s="290"/>
      <c r="B822" s="228" t="s">
        <v>10</v>
      </c>
      <c r="C822" s="8">
        <v>0</v>
      </c>
      <c r="D822" s="100">
        <v>0</v>
      </c>
      <c r="E822" s="276"/>
    </row>
    <row r="823" spans="1:5" ht="30" customHeight="1">
      <c r="A823" s="290"/>
      <c r="B823" s="230" t="s">
        <v>11</v>
      </c>
      <c r="C823" s="8">
        <v>0</v>
      </c>
      <c r="D823" s="100">
        <v>0</v>
      </c>
      <c r="E823" s="276"/>
    </row>
    <row r="824" spans="1:5" ht="17.25" customHeight="1">
      <c r="A824" s="290"/>
      <c r="B824" s="230" t="s">
        <v>13</v>
      </c>
      <c r="C824" s="8">
        <v>8</v>
      </c>
      <c r="D824" s="100">
        <v>28890.625</v>
      </c>
      <c r="E824" s="276">
        <v>59.481632060403655</v>
      </c>
    </row>
    <row r="825" spans="1:5" ht="17.25" customHeight="1">
      <c r="A825" s="290"/>
      <c r="B825" s="227" t="s">
        <v>8</v>
      </c>
      <c r="C825" s="8"/>
      <c r="D825" s="100">
        <v>0</v>
      </c>
      <c r="E825" s="276"/>
    </row>
    <row r="826" spans="1:5" ht="19.5" customHeight="1">
      <c r="A826" s="290"/>
      <c r="B826" s="228" t="s">
        <v>12</v>
      </c>
      <c r="C826" s="8">
        <v>8</v>
      </c>
      <c r="D826" s="100">
        <v>28890.625</v>
      </c>
      <c r="E826" s="276">
        <v>59.481632060403655</v>
      </c>
    </row>
    <row r="827" spans="1:5" ht="18.75" customHeight="1" thickBot="1">
      <c r="A827" s="291"/>
      <c r="B827" s="229" t="s">
        <v>41</v>
      </c>
      <c r="C827" s="11">
        <v>2</v>
      </c>
      <c r="D827" s="100">
        <v>10399.999999999998</v>
      </c>
      <c r="E827" s="276">
        <v>200.67750677506777</v>
      </c>
    </row>
    <row r="828" spans="1:5" ht="56.25" customHeight="1" thickBot="1">
      <c r="A828" s="237" t="s">
        <v>124</v>
      </c>
      <c r="B828" s="273" t="s">
        <v>7</v>
      </c>
      <c r="C828" s="112">
        <v>56</v>
      </c>
      <c r="D828" s="238">
        <v>21497.916666666668</v>
      </c>
      <c r="E828" s="238">
        <v>95.6971997932374</v>
      </c>
    </row>
    <row r="829" spans="1:5" ht="20.25" customHeight="1">
      <c r="A829" s="289"/>
      <c r="B829" s="224" t="s">
        <v>14</v>
      </c>
      <c r="C829" s="8"/>
      <c r="D829" s="105"/>
      <c r="E829" s="276"/>
    </row>
    <row r="830" spans="1:5" ht="30" customHeight="1">
      <c r="A830" s="290"/>
      <c r="B830" s="225" t="s">
        <v>3</v>
      </c>
      <c r="C830" s="8">
        <v>2</v>
      </c>
      <c r="D830" s="100">
        <v>51266.66666666667</v>
      </c>
      <c r="E830" s="276">
        <v>137.61441647597255</v>
      </c>
    </row>
    <row r="831" spans="1:5" ht="30" customHeight="1">
      <c r="A831" s="290"/>
      <c r="B831" s="225" t="s">
        <v>2</v>
      </c>
      <c r="C831" s="8">
        <v>6</v>
      </c>
      <c r="D831" s="100">
        <v>35640.277777777774</v>
      </c>
      <c r="E831" s="276">
        <v>172.97954512945216</v>
      </c>
    </row>
    <row r="832" spans="1:5" ht="27" customHeight="1">
      <c r="A832" s="290"/>
      <c r="B832" s="225" t="s">
        <v>19</v>
      </c>
      <c r="C832" s="8">
        <v>0</v>
      </c>
      <c r="D832" s="100">
        <v>0</v>
      </c>
      <c r="E832" s="276"/>
    </row>
    <row r="833" spans="1:5" ht="30" customHeight="1">
      <c r="A833" s="290"/>
      <c r="B833" s="226" t="s">
        <v>42</v>
      </c>
      <c r="C833" s="8">
        <v>13</v>
      </c>
      <c r="D833" s="100">
        <v>15841.02564102564</v>
      </c>
      <c r="E833" s="276">
        <v>95.29097265062718</v>
      </c>
    </row>
    <row r="834" spans="1:5" ht="30" customHeight="1">
      <c r="A834" s="290"/>
      <c r="B834" s="225" t="s">
        <v>43</v>
      </c>
      <c r="C834" s="8">
        <v>17</v>
      </c>
      <c r="D834" s="100">
        <v>11925.980392156864</v>
      </c>
      <c r="E834" s="276">
        <v>70.42320494531621</v>
      </c>
    </row>
    <row r="835" spans="1:5" ht="18" customHeight="1">
      <c r="A835" s="290"/>
      <c r="B835" s="227" t="s">
        <v>8</v>
      </c>
      <c r="C835" s="8"/>
      <c r="D835" s="100">
        <v>0</v>
      </c>
      <c r="E835" s="276"/>
    </row>
    <row r="836" spans="1:5" ht="20.25" customHeight="1">
      <c r="A836" s="290"/>
      <c r="B836" s="228" t="s">
        <v>9</v>
      </c>
      <c r="C836" s="8">
        <v>15</v>
      </c>
      <c r="D836" s="100">
        <v>11438.88888888889</v>
      </c>
      <c r="E836" s="276">
        <v>68.845435570691</v>
      </c>
    </row>
    <row r="837" spans="1:5" ht="27" customHeight="1">
      <c r="A837" s="290"/>
      <c r="B837" s="229" t="s">
        <v>44</v>
      </c>
      <c r="C837" s="8">
        <v>0</v>
      </c>
      <c r="D837" s="100">
        <v>0</v>
      </c>
      <c r="E837" s="276"/>
    </row>
    <row r="838" spans="1:5" ht="18" customHeight="1">
      <c r="A838" s="290"/>
      <c r="B838" s="227" t="s">
        <v>8</v>
      </c>
      <c r="C838" s="8"/>
      <c r="D838" s="100">
        <v>0</v>
      </c>
      <c r="E838" s="276"/>
    </row>
    <row r="839" spans="1:5" ht="20.25" customHeight="1">
      <c r="A839" s="290"/>
      <c r="B839" s="228" t="s">
        <v>10</v>
      </c>
      <c r="C839" s="8">
        <v>0</v>
      </c>
      <c r="D839" s="100">
        <v>0</v>
      </c>
      <c r="E839" s="276"/>
    </row>
    <row r="840" spans="1:5" ht="30" customHeight="1">
      <c r="A840" s="290"/>
      <c r="B840" s="230" t="s">
        <v>11</v>
      </c>
      <c r="C840" s="8">
        <v>2</v>
      </c>
      <c r="D840" s="100">
        <v>9875</v>
      </c>
      <c r="E840" s="276">
        <v>96.15384615384615</v>
      </c>
    </row>
    <row r="841" spans="1:5" ht="17.25" customHeight="1">
      <c r="A841" s="290"/>
      <c r="B841" s="230" t="s">
        <v>13</v>
      </c>
      <c r="C841" s="8">
        <v>14</v>
      </c>
      <c r="D841" s="100">
        <v>31351.190476190477</v>
      </c>
      <c r="E841" s="276">
        <v>77.69997878209209</v>
      </c>
    </row>
    <row r="842" spans="1:5" ht="19.5" customHeight="1">
      <c r="A842" s="290"/>
      <c r="B842" s="227" t="s">
        <v>8</v>
      </c>
      <c r="C842" s="8"/>
      <c r="D842" s="100">
        <v>0</v>
      </c>
      <c r="E842" s="276"/>
    </row>
    <row r="843" spans="1:5" ht="14.25" customHeight="1">
      <c r="A843" s="290"/>
      <c r="B843" s="228" t="s">
        <v>12</v>
      </c>
      <c r="C843" s="8">
        <v>14</v>
      </c>
      <c r="D843" s="100">
        <v>31351.190476190477</v>
      </c>
      <c r="E843" s="276">
        <v>77.69997878209209</v>
      </c>
    </row>
    <row r="844" spans="1:5" ht="17.25" customHeight="1" thickBot="1">
      <c r="A844" s="291"/>
      <c r="B844" s="229" t="s">
        <v>41</v>
      </c>
      <c r="C844" s="11">
        <v>2</v>
      </c>
      <c r="D844" s="100">
        <v>10083.333333333334</v>
      </c>
      <c r="E844" s="276">
        <v>103.89447236180906</v>
      </c>
    </row>
    <row r="845" spans="1:5" ht="58.5" customHeight="1" thickBot="1">
      <c r="A845" s="237" t="s">
        <v>125</v>
      </c>
      <c r="B845" s="273" t="s">
        <v>7</v>
      </c>
      <c r="C845" s="112">
        <v>82</v>
      </c>
      <c r="D845" s="238">
        <v>21316.971544715445</v>
      </c>
      <c r="E845" s="238">
        <v>34.36463610928064</v>
      </c>
    </row>
    <row r="846" spans="1:5" ht="21.75" customHeight="1">
      <c r="A846" s="289"/>
      <c r="B846" s="224" t="s">
        <v>14</v>
      </c>
      <c r="C846" s="8"/>
      <c r="D846" s="105"/>
      <c r="E846" s="276"/>
    </row>
    <row r="847" spans="1:5" ht="29.25" customHeight="1">
      <c r="A847" s="290"/>
      <c r="B847" s="225" t="s">
        <v>3</v>
      </c>
      <c r="C847" s="8">
        <v>3</v>
      </c>
      <c r="D847" s="100">
        <v>47580.55555555557</v>
      </c>
      <c r="E847" s="276">
        <v>87.85140562248995</v>
      </c>
    </row>
    <row r="848" spans="1:5" ht="27" customHeight="1">
      <c r="A848" s="290"/>
      <c r="B848" s="225" t="s">
        <v>2</v>
      </c>
      <c r="C848" s="8">
        <v>6</v>
      </c>
      <c r="D848" s="100">
        <v>46627.777777777774</v>
      </c>
      <c r="E848" s="276">
        <v>111.6472172351885</v>
      </c>
    </row>
    <row r="849" spans="1:5" ht="17.25" customHeight="1">
      <c r="A849" s="290"/>
      <c r="B849" s="225" t="s">
        <v>19</v>
      </c>
      <c r="C849" s="8">
        <v>1</v>
      </c>
      <c r="D849" s="100">
        <v>9316.666666666666</v>
      </c>
      <c r="E849" s="276">
        <v>41.01694915254237</v>
      </c>
    </row>
    <row r="850" spans="1:5" ht="18" customHeight="1">
      <c r="A850" s="290"/>
      <c r="B850" s="226" t="s">
        <v>42</v>
      </c>
      <c r="C850" s="8">
        <v>4</v>
      </c>
      <c r="D850" s="100">
        <v>23785.416666666664</v>
      </c>
      <c r="E850" s="276">
        <v>104.8309178743961</v>
      </c>
    </row>
    <row r="851" spans="1:5" ht="27.75" customHeight="1">
      <c r="A851" s="290"/>
      <c r="B851" s="225" t="s">
        <v>43</v>
      </c>
      <c r="C851" s="8">
        <v>18</v>
      </c>
      <c r="D851" s="100">
        <v>13189.351851851854</v>
      </c>
      <c r="E851" s="276">
        <v>45.981490501704826</v>
      </c>
    </row>
    <row r="852" spans="1:5" ht="18" customHeight="1">
      <c r="A852" s="290"/>
      <c r="B852" s="227" t="s">
        <v>8</v>
      </c>
      <c r="C852" s="8"/>
      <c r="D852" s="100">
        <v>0</v>
      </c>
      <c r="E852" s="276"/>
    </row>
    <row r="853" spans="1:5" ht="19.5" customHeight="1">
      <c r="A853" s="290"/>
      <c r="B853" s="228" t="s">
        <v>9</v>
      </c>
      <c r="C853" s="8">
        <v>15</v>
      </c>
      <c r="D853" s="100">
        <v>11754.444444444445</v>
      </c>
      <c r="E853" s="276">
        <v>31.728136575938155</v>
      </c>
    </row>
    <row r="854" spans="1:5" ht="25.5" customHeight="1">
      <c r="A854" s="290"/>
      <c r="B854" s="229" t="s">
        <v>44</v>
      </c>
      <c r="C854" s="8">
        <v>0</v>
      </c>
      <c r="D854" s="100">
        <v>0</v>
      </c>
      <c r="E854" s="276"/>
    </row>
    <row r="855" spans="1:5" ht="17.25" customHeight="1">
      <c r="A855" s="290"/>
      <c r="B855" s="227" t="s">
        <v>8</v>
      </c>
      <c r="C855" s="8"/>
      <c r="D855" s="100">
        <v>0</v>
      </c>
      <c r="E855" s="276"/>
    </row>
    <row r="856" spans="1:5" ht="16.5" customHeight="1">
      <c r="A856" s="290"/>
      <c r="B856" s="228" t="s">
        <v>10</v>
      </c>
      <c r="C856" s="8">
        <v>0</v>
      </c>
      <c r="D856" s="100">
        <v>0</v>
      </c>
      <c r="E856" s="276"/>
    </row>
    <row r="857" spans="1:5" ht="29.25" customHeight="1">
      <c r="A857" s="290"/>
      <c r="B857" s="230" t="s">
        <v>11</v>
      </c>
      <c r="C857" s="8">
        <v>3</v>
      </c>
      <c r="D857" s="100">
        <v>10886.111111111113</v>
      </c>
      <c r="E857" s="276">
        <v>80.92307692307692</v>
      </c>
    </row>
    <row r="858" spans="1:5" ht="21.75" customHeight="1">
      <c r="A858" s="290"/>
      <c r="B858" s="230" t="s">
        <v>13</v>
      </c>
      <c r="C858" s="8">
        <v>40</v>
      </c>
      <c r="D858" s="100">
        <v>22239.166666666664</v>
      </c>
      <c r="E858" s="276">
        <v>8.413119420364861</v>
      </c>
    </row>
    <row r="859" spans="1:5" ht="17.25" customHeight="1">
      <c r="A859" s="290"/>
      <c r="B859" s="227" t="s">
        <v>8</v>
      </c>
      <c r="C859" s="8"/>
      <c r="D859" s="100">
        <v>0</v>
      </c>
      <c r="E859" s="276"/>
    </row>
    <row r="860" spans="1:5" ht="18" customHeight="1">
      <c r="A860" s="290"/>
      <c r="B860" s="228" t="s">
        <v>12</v>
      </c>
      <c r="C860" s="8">
        <v>40</v>
      </c>
      <c r="D860" s="100">
        <v>22239.166666666664</v>
      </c>
      <c r="E860" s="276">
        <v>8.413119420364861</v>
      </c>
    </row>
    <row r="861" spans="1:5" ht="18.75" customHeight="1" thickBot="1">
      <c r="A861" s="296"/>
      <c r="B861" s="247" t="s">
        <v>41</v>
      </c>
      <c r="C861" s="50">
        <v>7</v>
      </c>
      <c r="D861" s="248">
        <v>8770.238095238094</v>
      </c>
      <c r="E861" s="277">
        <v>109.45054945054946</v>
      </c>
    </row>
    <row r="862" spans="1:5" ht="18.75" customHeight="1" hidden="1">
      <c r="A862" s="272" t="s">
        <v>126</v>
      </c>
      <c r="B862" s="242" t="s">
        <v>6</v>
      </c>
      <c r="C862" s="243" t="e">
        <f>C863+C864</f>
        <v>#REF!</v>
      </c>
      <c r="D862" s="244">
        <f>_xlfn.IFERROR(#REF!/C862/#REF!*1000,0)</f>
        <v>0</v>
      </c>
      <c r="E862" s="222" t="e">
        <f>(#REF!+#REF!+#REF!)/#REF!</f>
        <v>#REF!</v>
      </c>
    </row>
    <row r="863" spans="1:5" ht="19.5" customHeight="1" hidden="1" thickBot="1">
      <c r="A863" s="223" t="s">
        <v>126</v>
      </c>
      <c r="B863" s="93" t="s">
        <v>1</v>
      </c>
      <c r="C863" s="94" t="e">
        <f>#REF!+#REF!+#REF!+#REF!+#REF!+#REF!+#REF!+#REF!+#REF!+#REF!+#REF!+#REF!+#REF!+#REF!+#REF!+#REF!+#REF!+#REF!+#REF!+#REF!+#REF!+#REF!+#REF!+#REF!+#REF!+#REF!+#REF!+#REF!+#REF!+#REF!+#REF!+#REF!+#REF!+#REF!+#REF!+#REF!+#REF!+#REF!+#REF!+#REF!+#REF!+#REF!+#REF!+#REF!+#REF!+#REF!+#REF!+#REF!+#REF!+#REF!</f>
        <v>#REF!</v>
      </c>
      <c r="D863" s="95">
        <f>_xlfn.IFERROR(#REF!/C863/#REF!*1000,0)</f>
        <v>0</v>
      </c>
      <c r="E863" s="222" t="e">
        <f>(#REF!+#REF!+#REF!)/#REF!</f>
        <v>#REF!</v>
      </c>
    </row>
    <row r="864" spans="1:5" ht="18.75" customHeight="1" hidden="1">
      <c r="A864" s="223" t="s">
        <v>126</v>
      </c>
      <c r="B864" s="96" t="s">
        <v>7</v>
      </c>
      <c r="C864" s="97">
        <f>C866+C867+C868+C869+C870+C873+C876+C877+C880</f>
        <v>3687.1833333333334</v>
      </c>
      <c r="D864" s="95">
        <f>_xlfn.IFERROR(#REF!/C864/#REF!*1000,0)</f>
        <v>0</v>
      </c>
      <c r="E864" s="222" t="e">
        <f>(#REF!+#REF!+#REF!)/#REF!</f>
        <v>#REF!</v>
      </c>
    </row>
    <row r="865" spans="1:5" ht="18.75" customHeight="1" hidden="1">
      <c r="A865" s="223" t="s">
        <v>126</v>
      </c>
      <c r="B865" s="98" t="s">
        <v>14</v>
      </c>
      <c r="C865" s="8"/>
      <c r="D865" s="105">
        <f>_xlfn.IFERROR(#REF!/C865/#REF!*1000,0)</f>
        <v>0</v>
      </c>
      <c r="E865" s="222" t="e">
        <f>(#REF!+#REF!+#REF!)/#REF!</f>
        <v>#REF!</v>
      </c>
    </row>
    <row r="866" spans="1:5" ht="28.5" customHeight="1" hidden="1">
      <c r="A866" s="223" t="s">
        <v>126</v>
      </c>
      <c r="B866" s="99" t="s">
        <v>3</v>
      </c>
      <c r="C866" s="8">
        <f aca="true" t="shared" si="0" ref="C866:C880">C10+C27+C44+C61+C78+C95+C112+C129+C146+C163+C180+C197+C214+C231+C248+C265+C282+C300+C317+C334+C351+C368+C385+C402+C419+C436+C453+C470+C487+C504+C522+C539+C556+C573+C590+C607+C625+C642+C659+C676+C693+C710+C727+C744+C761+C779+C796+C813+C830+C847</f>
        <v>106</v>
      </c>
      <c r="D866" s="100">
        <f>_xlfn.IFERROR(#REF!/C866/#REF!*1000,0)</f>
        <v>0</v>
      </c>
      <c r="E866" s="222" t="e">
        <f>(#REF!+#REF!+#REF!)/#REF!</f>
        <v>#REF!</v>
      </c>
    </row>
    <row r="867" spans="1:5" ht="57" customHeight="1" hidden="1">
      <c r="A867" s="223" t="s">
        <v>126</v>
      </c>
      <c r="B867" s="99" t="s">
        <v>2</v>
      </c>
      <c r="C867" s="8">
        <f t="shared" si="0"/>
        <v>365.91666666666663</v>
      </c>
      <c r="D867" s="100">
        <f>_xlfn.IFERROR(#REF!/C867/#REF!*1000,0)</f>
        <v>0</v>
      </c>
      <c r="E867" s="222" t="e">
        <f>(#REF!+#REF!+#REF!)/#REF!</f>
        <v>#REF!</v>
      </c>
    </row>
    <row r="868" spans="1:5" ht="42.75" customHeight="1" hidden="1">
      <c r="A868" s="223" t="s">
        <v>126</v>
      </c>
      <c r="B868" s="99" t="s">
        <v>19</v>
      </c>
      <c r="C868" s="8">
        <f t="shared" si="0"/>
        <v>18.7</v>
      </c>
      <c r="D868" s="100">
        <f>_xlfn.IFERROR(#REF!/C868/#REF!*1000,0)</f>
        <v>0</v>
      </c>
      <c r="E868" s="222" t="e">
        <f>(#REF!+#REF!+#REF!)/#REF!</f>
        <v>#REF!</v>
      </c>
    </row>
    <row r="869" spans="1:5" ht="28.5" customHeight="1" hidden="1">
      <c r="A869" s="223" t="s">
        <v>126</v>
      </c>
      <c r="B869" s="101" t="s">
        <v>42</v>
      </c>
      <c r="C869" s="8">
        <f t="shared" si="0"/>
        <v>507.68333333333334</v>
      </c>
      <c r="D869" s="100">
        <f>_xlfn.IFERROR(#REF!/C869/#REF!*1000,0)</f>
        <v>0</v>
      </c>
      <c r="E869" s="222" t="e">
        <f>(#REF!+#REF!+#REF!)/#REF!</f>
        <v>#REF!</v>
      </c>
    </row>
    <row r="870" spans="1:5" ht="52.5" customHeight="1" hidden="1">
      <c r="A870" s="223" t="s">
        <v>126</v>
      </c>
      <c r="B870" s="99" t="s">
        <v>43</v>
      </c>
      <c r="C870" s="8">
        <f t="shared" si="0"/>
        <v>1043.1</v>
      </c>
      <c r="D870" s="100">
        <f>_xlfn.IFERROR(#REF!/C870/#REF!*1000,0)</f>
        <v>0</v>
      </c>
      <c r="E870" s="222" t="e">
        <f>(#REF!+#REF!+#REF!)/#REF!</f>
        <v>#REF!</v>
      </c>
    </row>
    <row r="871" spans="1:5" ht="18.75" customHeight="1" hidden="1">
      <c r="A871" s="223" t="s">
        <v>126</v>
      </c>
      <c r="B871" s="102" t="s">
        <v>8</v>
      </c>
      <c r="C871" s="8">
        <f t="shared" si="0"/>
        <v>0</v>
      </c>
      <c r="D871" s="100">
        <f>_xlfn.IFERROR(#REF!/C871/#REF!*1000,0)</f>
        <v>0</v>
      </c>
      <c r="E871" s="222" t="e">
        <f>(#REF!+#REF!+#REF!)/#REF!</f>
        <v>#REF!</v>
      </c>
    </row>
    <row r="872" spans="1:5" ht="18.75" customHeight="1" hidden="1">
      <c r="A872" s="223" t="s">
        <v>126</v>
      </c>
      <c r="B872" s="103" t="s">
        <v>9</v>
      </c>
      <c r="C872" s="8">
        <f t="shared" si="0"/>
        <v>878.3</v>
      </c>
      <c r="D872" s="100">
        <f>_xlfn.IFERROR(#REF!/C872/#REF!*1000,0)</f>
        <v>0</v>
      </c>
      <c r="E872" s="222" t="e">
        <f>(#REF!+#REF!+#REF!)/#REF!</f>
        <v>#REF!</v>
      </c>
    </row>
    <row r="873" spans="1:5" ht="42.75" customHeight="1" hidden="1">
      <c r="A873" s="223" t="s">
        <v>126</v>
      </c>
      <c r="B873" s="104" t="s">
        <v>44</v>
      </c>
      <c r="C873" s="8">
        <f t="shared" si="0"/>
        <v>77.83333333333333</v>
      </c>
      <c r="D873" s="100">
        <f>_xlfn.IFERROR(#REF!/C873/#REF!*1000,0)</f>
        <v>0</v>
      </c>
      <c r="E873" s="222" t="e">
        <f>(#REF!+#REF!+#REF!)/#REF!</f>
        <v>#REF!</v>
      </c>
    </row>
    <row r="874" spans="1:5" ht="18.75" customHeight="1" hidden="1">
      <c r="A874" s="223" t="s">
        <v>126</v>
      </c>
      <c r="B874" s="102" t="s">
        <v>8</v>
      </c>
      <c r="C874" s="8">
        <f t="shared" si="0"/>
        <v>0</v>
      </c>
      <c r="D874" s="100">
        <f>_xlfn.IFERROR(#REF!/C874/#REF!*1000,0)</f>
        <v>0</v>
      </c>
      <c r="E874" s="222" t="e">
        <f>(#REF!+#REF!+#REF!)/#REF!</f>
        <v>#REF!</v>
      </c>
    </row>
    <row r="875" spans="1:5" ht="18.75" customHeight="1" hidden="1">
      <c r="A875" s="223" t="s">
        <v>126</v>
      </c>
      <c r="B875" s="103" t="s">
        <v>10</v>
      </c>
      <c r="C875" s="8">
        <f t="shared" si="0"/>
        <v>42.75</v>
      </c>
      <c r="D875" s="100">
        <f>_xlfn.IFERROR(#REF!/C875/#REF!*1000,0)</f>
        <v>0</v>
      </c>
      <c r="E875" s="222" t="e">
        <f>(#REF!+#REF!+#REF!)/#REF!</f>
        <v>#REF!</v>
      </c>
    </row>
    <row r="876" spans="1:5" ht="28.5" customHeight="1" hidden="1">
      <c r="A876" s="223" t="s">
        <v>126</v>
      </c>
      <c r="B876" s="10" t="s">
        <v>11</v>
      </c>
      <c r="C876" s="8">
        <f t="shared" si="0"/>
        <v>305.75</v>
      </c>
      <c r="D876" s="100">
        <f>_xlfn.IFERROR(#REF!/C876/#REF!*1000,0)</f>
        <v>0</v>
      </c>
      <c r="E876" s="222" t="e">
        <f>(#REF!+#REF!+#REF!)/#REF!</f>
        <v>#REF!</v>
      </c>
    </row>
    <row r="877" spans="1:5" ht="28.5" customHeight="1" hidden="1">
      <c r="A877" s="223" t="s">
        <v>126</v>
      </c>
      <c r="B877" s="10" t="s">
        <v>13</v>
      </c>
      <c r="C877" s="8">
        <f t="shared" si="0"/>
        <v>1025.5166666666669</v>
      </c>
      <c r="D877" s="100">
        <f>_xlfn.IFERROR(#REF!/C877/#REF!*1000,0)</f>
        <v>0</v>
      </c>
      <c r="E877" s="222" t="e">
        <f>(#REF!+#REF!+#REF!)/#REF!</f>
        <v>#REF!</v>
      </c>
    </row>
    <row r="878" spans="1:5" ht="18.75" customHeight="1" hidden="1">
      <c r="A878" s="223" t="s">
        <v>126</v>
      </c>
      <c r="B878" s="102" t="s">
        <v>8</v>
      </c>
      <c r="C878" s="8">
        <f t="shared" si="0"/>
        <v>0</v>
      </c>
      <c r="D878" s="100">
        <f>_xlfn.IFERROR(#REF!/C878/#REF!*1000,0)</f>
        <v>0</v>
      </c>
      <c r="E878" s="222" t="e">
        <f>(#REF!+#REF!+#REF!)/#REF!</f>
        <v>#REF!</v>
      </c>
    </row>
    <row r="879" spans="1:5" ht="18.75" customHeight="1" hidden="1">
      <c r="A879" s="223" t="s">
        <v>126</v>
      </c>
      <c r="B879" s="103" t="s">
        <v>12</v>
      </c>
      <c r="C879" s="8">
        <f t="shared" si="0"/>
        <v>1014.5166666666668</v>
      </c>
      <c r="D879" s="100">
        <f>_xlfn.IFERROR(#REF!/C879/#REF!*1000,0)</f>
        <v>0</v>
      </c>
      <c r="E879" s="222" t="e">
        <f>(#REF!+#REF!+#REF!)/#REF!</f>
        <v>#REF!</v>
      </c>
    </row>
    <row r="880" spans="1:5" ht="18.75" customHeight="1" hidden="1">
      <c r="A880" s="223" t="s">
        <v>126</v>
      </c>
      <c r="B880" s="104" t="s">
        <v>41</v>
      </c>
      <c r="C880" s="11">
        <f t="shared" si="0"/>
        <v>236.6833333333333</v>
      </c>
      <c r="D880" s="100">
        <f>_xlfn.IFERROR(#REF!/C880/#REF!*1000,0)</f>
        <v>0</v>
      </c>
      <c r="E880" s="222" t="e">
        <f>(#REF!+#REF!+#REF!)/#REF!</f>
        <v>#REF!</v>
      </c>
    </row>
  </sheetData>
  <sheetProtection/>
  <mergeCells count="11">
    <mergeCell ref="A519:E519"/>
    <mergeCell ref="A622:E622"/>
    <mergeCell ref="A776:E776"/>
    <mergeCell ref="I4:M4"/>
    <mergeCell ref="E4:E6"/>
    <mergeCell ref="A2:E2"/>
    <mergeCell ref="A4:A6"/>
    <mergeCell ref="B4:B6"/>
    <mergeCell ref="C4:C6"/>
    <mergeCell ref="D4:D6"/>
    <mergeCell ref="A297:E297"/>
  </mergeCells>
  <conditionalFormatting sqref="D35 D37:D41 D222:D228 D446:D450 D480:D484 D532:D536 D737:D741 D769:D775 D26:D33 D43:D58 D60:D75 D77:D92 D94:D109 D111:D126 D128:D143 D145:D160 D162:D177 D179:D194 D196:D211 D213:D220 D230:D245 D247:D262 D264:D279 D281:D296 D299:D314 D316:D331 D333:D336 D350:D365 D367:D382 D384:D399 D401:D416 D418:D433 D435:D444 D452:D459 D469:D476 D486:D501 D503:D518 D521:D528 D538:D553 D555:D570 D572:D587 D589:D604 D606:D620 D624:D639 D641:D656 D658:D673 D675:D690 D692:D707 D709:D724 D726:D733 D743:D758 D760:D762 D778:D793 D795:D810 D812:D827 D829:D844 D846:D880 D8:D24">
    <cfRule type="cellIs" priority="151" dxfId="54" operator="between">
      <formula>0.1</formula>
      <formula>6700</formula>
    </cfRule>
  </conditionalFormatting>
  <conditionalFormatting sqref="D25">
    <cfRule type="cellIs" priority="145" dxfId="54" operator="between">
      <formula>0.1</formula>
      <formula>6700</formula>
    </cfRule>
  </conditionalFormatting>
  <conditionalFormatting sqref="D42">
    <cfRule type="cellIs" priority="142" dxfId="54" operator="between">
      <formula>0.1</formula>
      <formula>6700</formula>
    </cfRule>
  </conditionalFormatting>
  <conditionalFormatting sqref="D59">
    <cfRule type="cellIs" priority="139" dxfId="54" operator="between">
      <formula>0.1</formula>
      <formula>6700</formula>
    </cfRule>
  </conditionalFormatting>
  <conditionalFormatting sqref="D76">
    <cfRule type="cellIs" priority="136" dxfId="54" operator="between">
      <formula>0.1</formula>
      <formula>6700</formula>
    </cfRule>
  </conditionalFormatting>
  <conditionalFormatting sqref="D93">
    <cfRule type="cellIs" priority="133" dxfId="54" operator="between">
      <formula>0.1</formula>
      <formula>6700</formula>
    </cfRule>
  </conditionalFormatting>
  <conditionalFormatting sqref="D110">
    <cfRule type="cellIs" priority="130" dxfId="54" operator="between">
      <formula>0.1</formula>
      <formula>6700</formula>
    </cfRule>
  </conditionalFormatting>
  <conditionalFormatting sqref="D127">
    <cfRule type="cellIs" priority="127" dxfId="54" operator="between">
      <formula>0.1</formula>
      <formula>6700</formula>
    </cfRule>
  </conditionalFormatting>
  <conditionalFormatting sqref="D144">
    <cfRule type="cellIs" priority="124" dxfId="54" operator="between">
      <formula>0.1</formula>
      <formula>6700</formula>
    </cfRule>
  </conditionalFormatting>
  <conditionalFormatting sqref="D161">
    <cfRule type="cellIs" priority="121" dxfId="54" operator="between">
      <formula>0.1</formula>
      <formula>6700</formula>
    </cfRule>
  </conditionalFormatting>
  <conditionalFormatting sqref="D178">
    <cfRule type="cellIs" priority="118" dxfId="54" operator="between">
      <formula>0.1</formula>
      <formula>6700</formula>
    </cfRule>
  </conditionalFormatting>
  <conditionalFormatting sqref="D195">
    <cfRule type="cellIs" priority="115" dxfId="54" operator="between">
      <formula>0.1</formula>
      <formula>6700</formula>
    </cfRule>
  </conditionalFormatting>
  <conditionalFormatting sqref="D212">
    <cfRule type="cellIs" priority="112" dxfId="54" operator="between">
      <formula>0.1</formula>
      <formula>6700</formula>
    </cfRule>
  </conditionalFormatting>
  <conditionalFormatting sqref="D229">
    <cfRule type="cellIs" priority="109" dxfId="54" operator="between">
      <formula>0.1</formula>
      <formula>6700</formula>
    </cfRule>
  </conditionalFormatting>
  <conditionalFormatting sqref="D246">
    <cfRule type="cellIs" priority="106" dxfId="54" operator="between">
      <formula>0.1</formula>
      <formula>6700</formula>
    </cfRule>
  </conditionalFormatting>
  <conditionalFormatting sqref="D263">
    <cfRule type="cellIs" priority="103" dxfId="54" operator="between">
      <formula>0.1</formula>
      <formula>6700</formula>
    </cfRule>
  </conditionalFormatting>
  <conditionalFormatting sqref="D280">
    <cfRule type="cellIs" priority="100" dxfId="54" operator="between">
      <formula>0.1</formula>
      <formula>6700</formula>
    </cfRule>
  </conditionalFormatting>
  <conditionalFormatting sqref="D298">
    <cfRule type="cellIs" priority="97" dxfId="54" operator="between">
      <formula>0.1</formula>
      <formula>6700</formula>
    </cfRule>
  </conditionalFormatting>
  <conditionalFormatting sqref="D315">
    <cfRule type="cellIs" priority="94" dxfId="54" operator="between">
      <formula>0.1</formula>
      <formula>6700</formula>
    </cfRule>
  </conditionalFormatting>
  <conditionalFormatting sqref="D332">
    <cfRule type="cellIs" priority="91" dxfId="54" operator="between">
      <formula>0.1</formula>
      <formula>6700</formula>
    </cfRule>
  </conditionalFormatting>
  <conditionalFormatting sqref="D349">
    <cfRule type="cellIs" priority="88" dxfId="54" operator="between">
      <formula>0.1</formula>
      <formula>6700</formula>
    </cfRule>
  </conditionalFormatting>
  <conditionalFormatting sqref="D366">
    <cfRule type="cellIs" priority="85" dxfId="54" operator="between">
      <formula>0.1</formula>
      <formula>6700</formula>
    </cfRule>
  </conditionalFormatting>
  <conditionalFormatting sqref="D383">
    <cfRule type="cellIs" priority="82" dxfId="54" operator="between">
      <formula>0.1</formula>
      <formula>6700</formula>
    </cfRule>
  </conditionalFormatting>
  <conditionalFormatting sqref="D400">
    <cfRule type="cellIs" priority="79" dxfId="54" operator="between">
      <formula>0.1</formula>
      <formula>6700</formula>
    </cfRule>
  </conditionalFormatting>
  <conditionalFormatting sqref="D417">
    <cfRule type="cellIs" priority="76" dxfId="54" operator="between">
      <formula>0.1</formula>
      <formula>6700</formula>
    </cfRule>
  </conditionalFormatting>
  <conditionalFormatting sqref="D434">
    <cfRule type="cellIs" priority="73" dxfId="54" operator="between">
      <formula>0.1</formula>
      <formula>6700</formula>
    </cfRule>
  </conditionalFormatting>
  <conditionalFormatting sqref="D451">
    <cfRule type="cellIs" priority="70" dxfId="54" operator="between">
      <formula>0.1</formula>
      <formula>6700</formula>
    </cfRule>
  </conditionalFormatting>
  <conditionalFormatting sqref="D468">
    <cfRule type="cellIs" priority="67" dxfId="54" operator="between">
      <formula>0.1</formula>
      <formula>6700</formula>
    </cfRule>
  </conditionalFormatting>
  <conditionalFormatting sqref="D485">
    <cfRule type="cellIs" priority="64" dxfId="54" operator="between">
      <formula>0.1</formula>
      <formula>6700</formula>
    </cfRule>
  </conditionalFormatting>
  <conditionalFormatting sqref="D502">
    <cfRule type="cellIs" priority="61" dxfId="54" operator="between">
      <formula>0.1</formula>
      <formula>6700</formula>
    </cfRule>
  </conditionalFormatting>
  <conditionalFormatting sqref="D520">
    <cfRule type="cellIs" priority="58" dxfId="54" operator="between">
      <formula>0.1</formula>
      <formula>6700</formula>
    </cfRule>
  </conditionalFormatting>
  <conditionalFormatting sqref="D537">
    <cfRule type="cellIs" priority="55" dxfId="54" operator="between">
      <formula>0.1</formula>
      <formula>6700</formula>
    </cfRule>
  </conditionalFormatting>
  <conditionalFormatting sqref="D554">
    <cfRule type="cellIs" priority="52" dxfId="54" operator="between">
      <formula>0.1</formula>
      <formula>6700</formula>
    </cfRule>
  </conditionalFormatting>
  <conditionalFormatting sqref="D571">
    <cfRule type="cellIs" priority="49" dxfId="54" operator="between">
      <formula>0.1</formula>
      <formula>6700</formula>
    </cfRule>
  </conditionalFormatting>
  <conditionalFormatting sqref="D588">
    <cfRule type="cellIs" priority="46" dxfId="54" operator="between">
      <formula>0.1</formula>
      <formula>6700</formula>
    </cfRule>
  </conditionalFormatting>
  <conditionalFormatting sqref="D605">
    <cfRule type="cellIs" priority="43" dxfId="54" operator="between">
      <formula>0.1</formula>
      <formula>6700</formula>
    </cfRule>
  </conditionalFormatting>
  <conditionalFormatting sqref="D623">
    <cfRule type="cellIs" priority="40" dxfId="54" operator="between">
      <formula>0.1</formula>
      <formula>6700</formula>
    </cfRule>
  </conditionalFormatting>
  <conditionalFormatting sqref="D640">
    <cfRule type="cellIs" priority="37" dxfId="54" operator="between">
      <formula>0.1</formula>
      <formula>6700</formula>
    </cfRule>
  </conditionalFormatting>
  <conditionalFormatting sqref="D657">
    <cfRule type="cellIs" priority="34" dxfId="54" operator="between">
      <formula>0.1</formula>
      <formula>6700</formula>
    </cfRule>
  </conditionalFormatting>
  <conditionalFormatting sqref="D674">
    <cfRule type="cellIs" priority="31" dxfId="54" operator="between">
      <formula>0.1</formula>
      <formula>6700</formula>
    </cfRule>
  </conditionalFormatting>
  <conditionalFormatting sqref="D691">
    <cfRule type="cellIs" priority="28" dxfId="54" operator="between">
      <formula>0.1</formula>
      <formula>6700</formula>
    </cfRule>
  </conditionalFormatting>
  <conditionalFormatting sqref="D708">
    <cfRule type="cellIs" priority="25" dxfId="54" operator="between">
      <formula>0.1</formula>
      <formula>6700</formula>
    </cfRule>
  </conditionalFormatting>
  <conditionalFormatting sqref="D725">
    <cfRule type="cellIs" priority="22" dxfId="54" operator="between">
      <formula>0.1</formula>
      <formula>6700</formula>
    </cfRule>
  </conditionalFormatting>
  <conditionalFormatting sqref="D742">
    <cfRule type="cellIs" priority="19" dxfId="54" operator="between">
      <formula>0.1</formula>
      <formula>6700</formula>
    </cfRule>
  </conditionalFormatting>
  <conditionalFormatting sqref="D759">
    <cfRule type="cellIs" priority="16" dxfId="54" operator="between">
      <formula>0.1</formula>
      <formula>6700</formula>
    </cfRule>
  </conditionalFormatting>
  <conditionalFormatting sqref="D777">
    <cfRule type="cellIs" priority="13" dxfId="54" operator="between">
      <formula>0.1</formula>
      <formula>6700</formula>
    </cfRule>
  </conditionalFormatting>
  <conditionalFormatting sqref="D794">
    <cfRule type="cellIs" priority="10" dxfId="54" operator="between">
      <formula>0.1</formula>
      <formula>6700</formula>
    </cfRule>
  </conditionalFormatting>
  <conditionalFormatting sqref="D811">
    <cfRule type="cellIs" priority="7" dxfId="54" operator="between">
      <formula>0.1</formula>
      <formula>6700</formula>
    </cfRule>
  </conditionalFormatting>
  <conditionalFormatting sqref="D828">
    <cfRule type="cellIs" priority="4" dxfId="54" operator="between">
      <formula>0.1</formula>
      <formula>6700</formula>
    </cfRule>
  </conditionalFormatting>
  <conditionalFormatting sqref="D845">
    <cfRule type="cellIs" priority="1" dxfId="54" operator="between">
      <formula>0.1</formula>
      <formula>6700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&amp;C&amp;P</oddHead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E491"/>
  <sheetViews>
    <sheetView zoomScale="70" zoomScaleNormal="70" zoomScalePageLayoutView="0" workbookViewId="0" topLeftCell="A1">
      <pane ySplit="6" topLeftCell="A438" activePane="bottomLeft" state="frozen"/>
      <selection pane="topLeft" activeCell="A1" sqref="A1"/>
      <selection pane="bottomLeft" activeCell="F120" sqref="F120"/>
    </sheetView>
  </sheetViews>
  <sheetFormatPr defaultColWidth="12.625" defaultRowHeight="14.25"/>
  <cols>
    <col min="1" max="1" width="23.625" style="18" customWidth="1"/>
    <col min="2" max="2" width="44.00390625" style="18" customWidth="1"/>
    <col min="3" max="3" width="22.125" style="18" customWidth="1"/>
    <col min="4" max="4" width="19.75390625" style="302" customWidth="1"/>
    <col min="5" max="5" width="22.00390625" style="76" customWidth="1"/>
    <col min="6" max="16384" width="12.625" style="18" customWidth="1"/>
  </cols>
  <sheetData>
    <row r="1" spans="1:4" ht="20.25" customHeight="1">
      <c r="A1" s="76"/>
      <c r="B1" s="13"/>
      <c r="C1" s="13"/>
      <c r="D1" s="348"/>
    </row>
    <row r="2" spans="1:5" ht="39.75" customHeight="1">
      <c r="A2" s="460" t="s">
        <v>217</v>
      </c>
      <c r="B2" s="461"/>
      <c r="C2" s="461"/>
      <c r="D2" s="461"/>
      <c r="E2" s="461"/>
    </row>
    <row r="3" spans="1:4" ht="27" customHeight="1" thickBot="1">
      <c r="A3" s="76"/>
      <c r="B3" s="76"/>
      <c r="C3" s="321"/>
      <c r="D3" s="322"/>
    </row>
    <row r="4" spans="1:5" ht="21.75" customHeight="1">
      <c r="A4" s="473" t="s">
        <v>127</v>
      </c>
      <c r="B4" s="470" t="s">
        <v>0</v>
      </c>
      <c r="C4" s="463" t="s">
        <v>203</v>
      </c>
      <c r="D4" s="466" t="s">
        <v>202</v>
      </c>
      <c r="E4" s="466" t="s">
        <v>204</v>
      </c>
    </row>
    <row r="5" spans="1:5" s="20" customFormat="1" ht="24.75" customHeight="1">
      <c r="A5" s="474"/>
      <c r="B5" s="471"/>
      <c r="C5" s="464"/>
      <c r="D5" s="467"/>
      <c r="E5" s="467"/>
    </row>
    <row r="6" spans="1:5" s="20" customFormat="1" ht="72" customHeight="1" thickBot="1">
      <c r="A6" s="475"/>
      <c r="B6" s="472"/>
      <c r="C6" s="465"/>
      <c r="D6" s="468"/>
      <c r="E6" s="468"/>
    </row>
    <row r="7" spans="1:5" s="20" customFormat="1" ht="16.5" thickBot="1">
      <c r="A7" s="323">
        <v>1</v>
      </c>
      <c r="B7" s="323">
        <v>2</v>
      </c>
      <c r="C7" s="323">
        <v>3</v>
      </c>
      <c r="D7" s="324">
        <v>4</v>
      </c>
      <c r="E7" s="5">
        <v>5</v>
      </c>
    </row>
    <row r="8" spans="1:5" ht="21.75" customHeight="1" thickBot="1">
      <c r="A8" s="325" t="s">
        <v>189</v>
      </c>
      <c r="B8" s="326" t="s">
        <v>7</v>
      </c>
      <c r="C8" s="327">
        <v>705</v>
      </c>
      <c r="D8" s="328">
        <v>16948.806146572104</v>
      </c>
      <c r="E8" s="329">
        <v>87.96609666569503</v>
      </c>
    </row>
    <row r="9" spans="1:5" ht="18.75" customHeight="1">
      <c r="A9" s="450"/>
      <c r="B9" s="234" t="s">
        <v>14</v>
      </c>
      <c r="C9" s="114"/>
      <c r="D9" s="310"/>
      <c r="E9" s="330"/>
    </row>
    <row r="10" spans="1:5" ht="19.5" customHeight="1">
      <c r="A10" s="451"/>
      <c r="B10" s="225" t="s">
        <v>3</v>
      </c>
      <c r="C10" s="8">
        <v>53</v>
      </c>
      <c r="D10" s="7">
        <v>34374.99999999999</v>
      </c>
      <c r="E10" s="313">
        <v>69.29797191887675</v>
      </c>
    </row>
    <row r="11" spans="1:5" ht="20.25" customHeight="1">
      <c r="A11" s="451"/>
      <c r="B11" s="225" t="s">
        <v>2</v>
      </c>
      <c r="C11" s="8">
        <v>9</v>
      </c>
      <c r="D11" s="7">
        <v>22584.259259259252</v>
      </c>
      <c r="E11" s="313">
        <v>97.2207260583863</v>
      </c>
    </row>
    <row r="12" spans="1:5" ht="18.75" customHeight="1">
      <c r="A12" s="451"/>
      <c r="B12" s="225" t="s">
        <v>19</v>
      </c>
      <c r="C12" s="8"/>
      <c r="D12" s="7">
        <v>0</v>
      </c>
      <c r="E12" s="313"/>
    </row>
    <row r="13" spans="1:5" ht="18" customHeight="1">
      <c r="A13" s="451"/>
      <c r="B13" s="225" t="s">
        <v>42</v>
      </c>
      <c r="C13" s="8">
        <v>28</v>
      </c>
      <c r="D13" s="7">
        <v>15991.369047619046</v>
      </c>
      <c r="E13" s="313">
        <v>102.26454191129311</v>
      </c>
    </row>
    <row r="14" spans="1:5" ht="18.75" customHeight="1">
      <c r="A14" s="451"/>
      <c r="B14" s="225" t="s">
        <v>43</v>
      </c>
      <c r="C14" s="8">
        <v>247</v>
      </c>
      <c r="D14" s="7">
        <v>12566.4979757085</v>
      </c>
      <c r="E14" s="313">
        <v>105.13344765422326</v>
      </c>
    </row>
    <row r="15" spans="1:5" ht="15.75" customHeight="1">
      <c r="A15" s="451"/>
      <c r="B15" s="227" t="s">
        <v>8</v>
      </c>
      <c r="C15" s="8"/>
      <c r="D15" s="7">
        <v>0</v>
      </c>
      <c r="E15" s="313"/>
    </row>
    <row r="16" spans="1:5" ht="18" customHeight="1">
      <c r="A16" s="451"/>
      <c r="B16" s="331" t="s">
        <v>9</v>
      </c>
      <c r="C16" s="8">
        <v>157</v>
      </c>
      <c r="D16" s="7">
        <v>12463.216560509556</v>
      </c>
      <c r="E16" s="313">
        <v>105.67210925085784</v>
      </c>
    </row>
    <row r="17" spans="1:5" ht="18" customHeight="1">
      <c r="A17" s="451"/>
      <c r="B17" s="225" t="s">
        <v>44</v>
      </c>
      <c r="C17" s="8">
        <v>107</v>
      </c>
      <c r="D17" s="7">
        <v>12406.38629283489</v>
      </c>
      <c r="E17" s="313">
        <v>102.77290809790304</v>
      </c>
    </row>
    <row r="18" spans="1:5" ht="16.5" customHeight="1">
      <c r="A18" s="451"/>
      <c r="B18" s="227" t="s">
        <v>8</v>
      </c>
      <c r="C18" s="8"/>
      <c r="D18" s="7">
        <v>0</v>
      </c>
      <c r="E18" s="313"/>
    </row>
    <row r="19" spans="1:5" ht="17.25" customHeight="1">
      <c r="A19" s="451"/>
      <c r="B19" s="228" t="s">
        <v>10</v>
      </c>
      <c r="C19" s="8">
        <v>39</v>
      </c>
      <c r="D19" s="7">
        <v>11435.256410256407</v>
      </c>
      <c r="E19" s="313">
        <v>100.42814050793032</v>
      </c>
    </row>
    <row r="20" spans="1:5" ht="18" customHeight="1">
      <c r="A20" s="451"/>
      <c r="B20" s="230" t="s">
        <v>11</v>
      </c>
      <c r="C20" s="8">
        <v>45</v>
      </c>
      <c r="D20" s="7">
        <v>11540.925925925927</v>
      </c>
      <c r="E20" s="313">
        <v>93.43973667087688</v>
      </c>
    </row>
    <row r="21" spans="1:5" ht="18" customHeight="1">
      <c r="A21" s="451"/>
      <c r="B21" s="230" t="s">
        <v>13</v>
      </c>
      <c r="C21" s="8">
        <v>162</v>
      </c>
      <c r="D21" s="7">
        <v>24796.913580246914</v>
      </c>
      <c r="E21" s="313">
        <v>79.07299459780572</v>
      </c>
    </row>
    <row r="22" spans="1:5" ht="18" customHeight="1">
      <c r="A22" s="451"/>
      <c r="B22" s="227" t="s">
        <v>8</v>
      </c>
      <c r="C22" s="8"/>
      <c r="D22" s="7">
        <v>0</v>
      </c>
      <c r="E22" s="313"/>
    </row>
    <row r="23" spans="1:5" ht="19.5" customHeight="1">
      <c r="A23" s="451"/>
      <c r="B23" s="228" t="s">
        <v>12</v>
      </c>
      <c r="C23" s="8">
        <v>160</v>
      </c>
      <c r="D23" s="7">
        <v>24880.989583333332</v>
      </c>
      <c r="E23" s="313">
        <v>78.9884691103403</v>
      </c>
    </row>
    <row r="24" spans="1:5" ht="20.25" customHeight="1" thickBot="1">
      <c r="A24" s="452"/>
      <c r="B24" s="247" t="s">
        <v>41</v>
      </c>
      <c r="C24" s="50">
        <v>54</v>
      </c>
      <c r="D24" s="7">
        <v>9410.493827160493</v>
      </c>
      <c r="E24" s="313">
        <v>76.14278150370632</v>
      </c>
    </row>
    <row r="25" spans="1:5" ht="26.25" customHeight="1" thickBot="1">
      <c r="A25" s="325" t="s">
        <v>128</v>
      </c>
      <c r="B25" s="326" t="s">
        <v>7</v>
      </c>
      <c r="C25" s="327">
        <v>410</v>
      </c>
      <c r="D25" s="328">
        <v>17627.089837398376</v>
      </c>
      <c r="E25" s="329">
        <v>92.19959531218883</v>
      </c>
    </row>
    <row r="26" spans="1:5" ht="15.75" customHeight="1">
      <c r="A26" s="447"/>
      <c r="B26" s="233" t="s">
        <v>14</v>
      </c>
      <c r="C26" s="114"/>
      <c r="D26" s="7">
        <v>0</v>
      </c>
      <c r="E26" s="313"/>
    </row>
    <row r="27" spans="1:5" ht="18" customHeight="1">
      <c r="A27" s="448"/>
      <c r="B27" s="99" t="s">
        <v>3</v>
      </c>
      <c r="C27" s="8">
        <v>32</v>
      </c>
      <c r="D27" s="7">
        <v>33028.385416666664</v>
      </c>
      <c r="E27" s="313">
        <v>74.59832972995888</v>
      </c>
    </row>
    <row r="28" spans="1:5" ht="15.75" customHeight="1">
      <c r="A28" s="448"/>
      <c r="B28" s="99" t="s">
        <v>2</v>
      </c>
      <c r="C28" s="8">
        <v>10</v>
      </c>
      <c r="D28" s="7">
        <v>22934.999999999996</v>
      </c>
      <c r="E28" s="313">
        <v>103.19227134306416</v>
      </c>
    </row>
    <row r="29" spans="1:5" ht="15.75" customHeight="1">
      <c r="A29" s="448"/>
      <c r="B29" s="99" t="s">
        <v>19</v>
      </c>
      <c r="C29" s="115">
        <v>1</v>
      </c>
      <c r="D29" s="7">
        <v>24683.33333333334</v>
      </c>
      <c r="E29" s="313">
        <v>86.03807796917498</v>
      </c>
    </row>
    <row r="30" spans="1:5" ht="15.75" customHeight="1">
      <c r="A30" s="448"/>
      <c r="B30" s="99" t="s">
        <v>42</v>
      </c>
      <c r="C30" s="8">
        <v>24</v>
      </c>
      <c r="D30" s="7">
        <v>16179.340277777781</v>
      </c>
      <c r="E30" s="313">
        <v>100.26939814677758</v>
      </c>
    </row>
    <row r="31" spans="1:5" ht="15.75" customHeight="1">
      <c r="A31" s="448"/>
      <c r="B31" s="99" t="s">
        <v>43</v>
      </c>
      <c r="C31" s="8">
        <v>128</v>
      </c>
      <c r="D31" s="7">
        <v>13839.51822916667</v>
      </c>
      <c r="E31" s="313">
        <v>116.62616558349814</v>
      </c>
    </row>
    <row r="32" spans="1:5" ht="15.75" customHeight="1">
      <c r="A32" s="448"/>
      <c r="B32" s="102" t="s">
        <v>8</v>
      </c>
      <c r="C32" s="8"/>
      <c r="D32" s="7">
        <v>0</v>
      </c>
      <c r="E32" s="313"/>
    </row>
    <row r="33" spans="1:5" ht="15.75" customHeight="1">
      <c r="A33" s="448"/>
      <c r="B33" s="332" t="s">
        <v>9</v>
      </c>
      <c r="C33" s="8">
        <v>91</v>
      </c>
      <c r="D33" s="7">
        <v>13828.387362637362</v>
      </c>
      <c r="E33" s="313">
        <v>116.5694315373208</v>
      </c>
    </row>
    <row r="34" spans="1:5" ht="15.75" customHeight="1">
      <c r="A34" s="448"/>
      <c r="B34" s="99" t="s">
        <v>44</v>
      </c>
      <c r="C34" s="8">
        <v>52</v>
      </c>
      <c r="D34" s="7">
        <v>13820.673076923073</v>
      </c>
      <c r="E34" s="313">
        <v>121.81720237026397</v>
      </c>
    </row>
    <row r="35" spans="1:5" ht="15.75" customHeight="1">
      <c r="A35" s="448"/>
      <c r="B35" s="102" t="s">
        <v>8</v>
      </c>
      <c r="C35" s="8"/>
      <c r="D35" s="7">
        <v>0</v>
      </c>
      <c r="E35" s="313"/>
    </row>
    <row r="36" spans="1:5" ht="15.75" customHeight="1">
      <c r="A36" s="448"/>
      <c r="B36" s="103" t="s">
        <v>10</v>
      </c>
      <c r="C36" s="8">
        <v>18</v>
      </c>
      <c r="D36" s="7">
        <v>13681.944444444445</v>
      </c>
      <c r="E36" s="313">
        <v>124.38579551550262</v>
      </c>
    </row>
    <row r="37" spans="1:5" ht="28.5" customHeight="1">
      <c r="A37" s="448"/>
      <c r="B37" s="10" t="s">
        <v>11</v>
      </c>
      <c r="C37" s="8">
        <v>35</v>
      </c>
      <c r="D37" s="7">
        <v>11842.357142857143</v>
      </c>
      <c r="E37" s="313">
        <v>100.92271213802846</v>
      </c>
    </row>
    <row r="38" spans="1:5" ht="15.75" customHeight="1">
      <c r="A38" s="448"/>
      <c r="B38" s="10" t="s">
        <v>13</v>
      </c>
      <c r="C38" s="8">
        <v>92</v>
      </c>
      <c r="D38" s="7">
        <v>25297.682971014496</v>
      </c>
      <c r="E38" s="313">
        <v>77.87392928814995</v>
      </c>
    </row>
    <row r="39" spans="1:5" ht="15.75" customHeight="1">
      <c r="A39" s="448"/>
      <c r="B39" s="102" t="s">
        <v>8</v>
      </c>
      <c r="C39" s="8"/>
      <c r="D39" s="7">
        <v>0</v>
      </c>
      <c r="E39" s="313"/>
    </row>
    <row r="40" spans="1:5" ht="15.75" customHeight="1">
      <c r="A40" s="448"/>
      <c r="B40" s="103" t="s">
        <v>12</v>
      </c>
      <c r="C40" s="8">
        <v>92</v>
      </c>
      <c r="D40" s="7">
        <v>25297.682971014496</v>
      </c>
      <c r="E40" s="313">
        <v>77.87392928814995</v>
      </c>
    </row>
    <row r="41" spans="1:5" ht="27.75" customHeight="1" thickBot="1">
      <c r="A41" s="449"/>
      <c r="B41" s="246" t="s">
        <v>41</v>
      </c>
      <c r="C41" s="50">
        <v>36</v>
      </c>
      <c r="D41" s="7">
        <v>8218.287037037036</v>
      </c>
      <c r="E41" s="313">
        <v>63.789569574128905</v>
      </c>
    </row>
    <row r="42" spans="1:5" ht="28.5" customHeight="1" thickBot="1">
      <c r="A42" s="325" t="s">
        <v>129</v>
      </c>
      <c r="B42" s="326" t="s">
        <v>7</v>
      </c>
      <c r="C42" s="327">
        <v>1333</v>
      </c>
      <c r="D42" s="328">
        <v>17562.865716429107</v>
      </c>
      <c r="E42" s="329">
        <v>77.82628897914229</v>
      </c>
    </row>
    <row r="43" spans="1:5" ht="15.75" customHeight="1">
      <c r="A43" s="456"/>
      <c r="B43" s="233" t="s">
        <v>14</v>
      </c>
      <c r="C43" s="114"/>
      <c r="D43" s="7">
        <v>0</v>
      </c>
      <c r="E43" s="313"/>
    </row>
    <row r="44" spans="1:5" ht="17.25" customHeight="1">
      <c r="A44" s="448"/>
      <c r="B44" s="99" t="s">
        <v>3</v>
      </c>
      <c r="C44" s="8">
        <v>94</v>
      </c>
      <c r="D44" s="7">
        <v>34370.6560283688</v>
      </c>
      <c r="E44" s="313">
        <v>75.19933341879246</v>
      </c>
    </row>
    <row r="45" spans="1:5" ht="18" customHeight="1">
      <c r="A45" s="448"/>
      <c r="B45" s="99" t="s">
        <v>2</v>
      </c>
      <c r="C45" s="8"/>
      <c r="D45" s="7">
        <v>0</v>
      </c>
      <c r="E45" s="313"/>
    </row>
    <row r="46" spans="1:5" ht="17.25" customHeight="1">
      <c r="A46" s="448"/>
      <c r="B46" s="99" t="s">
        <v>19</v>
      </c>
      <c r="C46" s="8"/>
      <c r="D46" s="7">
        <v>0</v>
      </c>
      <c r="E46" s="313"/>
    </row>
    <row r="47" spans="1:5" ht="16.5" customHeight="1">
      <c r="A47" s="448"/>
      <c r="B47" s="99" t="s">
        <v>42</v>
      </c>
      <c r="C47" s="8">
        <v>89</v>
      </c>
      <c r="D47" s="7">
        <v>15688.108614232211</v>
      </c>
      <c r="E47" s="313">
        <v>76.48649421998398</v>
      </c>
    </row>
    <row r="48" spans="1:5" ht="15.75" customHeight="1">
      <c r="A48" s="448"/>
      <c r="B48" s="99" t="s">
        <v>43</v>
      </c>
      <c r="C48" s="8">
        <v>395</v>
      </c>
      <c r="D48" s="7">
        <v>12356.518987341771</v>
      </c>
      <c r="E48" s="313">
        <v>74.7127425206588</v>
      </c>
    </row>
    <row r="49" spans="1:5" ht="15.75" customHeight="1">
      <c r="A49" s="448"/>
      <c r="B49" s="102" t="s">
        <v>8</v>
      </c>
      <c r="C49" s="8"/>
      <c r="D49" s="7">
        <v>0</v>
      </c>
      <c r="E49" s="313"/>
    </row>
    <row r="50" spans="1:5" ht="18" customHeight="1">
      <c r="A50" s="448"/>
      <c r="B50" s="332" t="s">
        <v>9</v>
      </c>
      <c r="C50" s="8">
        <v>320</v>
      </c>
      <c r="D50" s="7">
        <v>12494.453125</v>
      </c>
      <c r="E50" s="313">
        <v>74.63203636582094</v>
      </c>
    </row>
    <row r="51" spans="1:5" ht="18" customHeight="1">
      <c r="A51" s="448"/>
      <c r="B51" s="99" t="s">
        <v>44</v>
      </c>
      <c r="C51" s="8">
        <v>197</v>
      </c>
      <c r="D51" s="7">
        <v>12280.160744500847</v>
      </c>
      <c r="E51" s="313">
        <v>73.72462793101751</v>
      </c>
    </row>
    <row r="52" spans="1:5" ht="15.75" customHeight="1">
      <c r="A52" s="448"/>
      <c r="B52" s="102" t="s">
        <v>8</v>
      </c>
      <c r="C52" s="8"/>
      <c r="D52" s="7">
        <v>0</v>
      </c>
      <c r="E52" s="313"/>
    </row>
    <row r="53" spans="1:5" ht="15.75" customHeight="1">
      <c r="A53" s="448"/>
      <c r="B53" s="103" t="s">
        <v>10</v>
      </c>
      <c r="C53" s="8">
        <v>58</v>
      </c>
      <c r="D53" s="7">
        <v>13060.344827586205</v>
      </c>
      <c r="E53" s="313">
        <v>77.74112890354846</v>
      </c>
    </row>
    <row r="54" spans="1:5" ht="26.25" customHeight="1">
      <c r="A54" s="448"/>
      <c r="B54" s="10" t="s">
        <v>11</v>
      </c>
      <c r="C54" s="8">
        <v>92</v>
      </c>
      <c r="D54" s="7">
        <v>11376.721014492754</v>
      </c>
      <c r="E54" s="313">
        <v>82.07491192286295</v>
      </c>
    </row>
    <row r="55" spans="1:5" ht="15.75" customHeight="1">
      <c r="A55" s="448"/>
      <c r="B55" s="10" t="s">
        <v>13</v>
      </c>
      <c r="C55" s="8">
        <v>354</v>
      </c>
      <c r="D55" s="7">
        <v>25608.262711864405</v>
      </c>
      <c r="E55" s="313">
        <v>81.36340835155346</v>
      </c>
    </row>
    <row r="56" spans="1:5" ht="15.75" customHeight="1">
      <c r="A56" s="448"/>
      <c r="B56" s="102" t="s">
        <v>8</v>
      </c>
      <c r="C56" s="8"/>
      <c r="D56" s="7">
        <v>0</v>
      </c>
      <c r="E56" s="313"/>
    </row>
    <row r="57" spans="1:5" ht="15.75" customHeight="1">
      <c r="A57" s="448"/>
      <c r="B57" s="103" t="s">
        <v>12</v>
      </c>
      <c r="C57" s="8">
        <v>354</v>
      </c>
      <c r="D57" s="7">
        <v>25608.262711864405</v>
      </c>
      <c r="E57" s="313">
        <v>81.36340835155346</v>
      </c>
    </row>
    <row r="58" spans="1:5" ht="20.25" customHeight="1" thickBot="1">
      <c r="A58" s="449"/>
      <c r="B58" s="246" t="s">
        <v>41</v>
      </c>
      <c r="C58" s="50">
        <v>112</v>
      </c>
      <c r="D58" s="7">
        <v>12251.934523809521</v>
      </c>
      <c r="E58" s="313">
        <v>74.70691743412785</v>
      </c>
    </row>
    <row r="59" spans="1:5" ht="54.75" customHeight="1" thickBot="1">
      <c r="A59" s="325" t="s">
        <v>190</v>
      </c>
      <c r="B59" s="326" t="s">
        <v>231</v>
      </c>
      <c r="C59" s="327">
        <v>462</v>
      </c>
      <c r="D59" s="328">
        <v>17045</v>
      </c>
      <c r="E59" s="399" t="s">
        <v>240</v>
      </c>
    </row>
    <row r="60" spans="1:5" ht="15.75" customHeight="1">
      <c r="A60" s="447"/>
      <c r="B60" s="233" t="s">
        <v>14</v>
      </c>
      <c r="C60" s="333"/>
      <c r="D60" s="7">
        <v>0</v>
      </c>
      <c r="E60" s="313"/>
    </row>
    <row r="61" spans="1:5" ht="18" customHeight="1">
      <c r="A61" s="448"/>
      <c r="B61" s="99" t="s">
        <v>3</v>
      </c>
      <c r="C61" s="404">
        <v>34</v>
      </c>
      <c r="D61" s="7">
        <v>33723</v>
      </c>
      <c r="E61" s="313">
        <v>52</v>
      </c>
    </row>
    <row r="62" spans="1:5" ht="15.75" customHeight="1">
      <c r="A62" s="448"/>
      <c r="B62" s="99" t="s">
        <v>2</v>
      </c>
      <c r="C62" s="404"/>
      <c r="D62" s="7">
        <v>0</v>
      </c>
      <c r="E62" s="313"/>
    </row>
    <row r="63" spans="1:5" ht="14.25" customHeight="1">
      <c r="A63" s="448"/>
      <c r="B63" s="99" t="s">
        <v>19</v>
      </c>
      <c r="C63" s="404"/>
      <c r="D63" s="7">
        <v>0</v>
      </c>
      <c r="E63" s="313"/>
    </row>
    <row r="64" spans="1:5" ht="18" customHeight="1">
      <c r="A64" s="448"/>
      <c r="B64" s="99" t="s">
        <v>42</v>
      </c>
      <c r="C64" s="404">
        <v>16</v>
      </c>
      <c r="D64" s="7">
        <v>15946</v>
      </c>
      <c r="E64" s="313">
        <v>68</v>
      </c>
    </row>
    <row r="65" spans="1:5" ht="15" customHeight="1">
      <c r="A65" s="448"/>
      <c r="B65" s="99" t="s">
        <v>43</v>
      </c>
      <c r="C65" s="404">
        <v>149</v>
      </c>
      <c r="D65" s="7">
        <v>12837</v>
      </c>
      <c r="E65" s="313">
        <v>76</v>
      </c>
    </row>
    <row r="66" spans="1:5" ht="15.75" customHeight="1">
      <c r="A66" s="448"/>
      <c r="B66" s="102" t="s">
        <v>8</v>
      </c>
      <c r="C66" s="404"/>
      <c r="D66" s="7">
        <v>0</v>
      </c>
      <c r="E66" s="313"/>
    </row>
    <row r="67" spans="1:5" ht="15.75" customHeight="1">
      <c r="A67" s="448"/>
      <c r="B67" s="332" t="s">
        <v>9</v>
      </c>
      <c r="C67" s="404">
        <v>68</v>
      </c>
      <c r="D67" s="7">
        <v>15108</v>
      </c>
      <c r="E67" s="313">
        <v>98</v>
      </c>
    </row>
    <row r="68" spans="1:5" ht="16.5" customHeight="1">
      <c r="A68" s="448"/>
      <c r="B68" s="99" t="s">
        <v>44</v>
      </c>
      <c r="C68" s="404">
        <v>90</v>
      </c>
      <c r="D68" s="7">
        <v>12670</v>
      </c>
      <c r="E68" s="313">
        <v>80</v>
      </c>
    </row>
    <row r="69" spans="1:5" ht="15.75" customHeight="1">
      <c r="A69" s="448"/>
      <c r="B69" s="102" t="s">
        <v>8</v>
      </c>
      <c r="C69" s="404"/>
      <c r="D69" s="7">
        <v>0</v>
      </c>
      <c r="E69" s="313"/>
    </row>
    <row r="70" spans="1:5" ht="15.75" customHeight="1">
      <c r="A70" s="448"/>
      <c r="B70" s="103" t="s">
        <v>10</v>
      </c>
      <c r="C70" s="404">
        <v>9</v>
      </c>
      <c r="D70" s="7">
        <v>14695</v>
      </c>
      <c r="E70" s="313">
        <v>94</v>
      </c>
    </row>
    <row r="71" spans="1:5" ht="14.25" customHeight="1">
      <c r="A71" s="448"/>
      <c r="B71" s="10" t="s">
        <v>11</v>
      </c>
      <c r="C71" s="404">
        <v>29</v>
      </c>
      <c r="D71" s="7">
        <v>14493</v>
      </c>
      <c r="E71" s="313">
        <v>45</v>
      </c>
    </row>
    <row r="72" spans="1:5" ht="15.75" customHeight="1">
      <c r="A72" s="448"/>
      <c r="B72" s="10" t="s">
        <v>13</v>
      </c>
      <c r="C72" s="404">
        <v>113</v>
      </c>
      <c r="D72" s="7">
        <v>24914</v>
      </c>
      <c r="E72" s="313">
        <v>49</v>
      </c>
    </row>
    <row r="73" spans="1:5" ht="15.75" customHeight="1">
      <c r="A73" s="448"/>
      <c r="B73" s="102" t="s">
        <v>8</v>
      </c>
      <c r="C73" s="404"/>
      <c r="D73" s="7">
        <v>0</v>
      </c>
      <c r="E73" s="313"/>
    </row>
    <row r="74" spans="1:5" ht="15.75" customHeight="1">
      <c r="A74" s="448"/>
      <c r="B74" s="103" t="s">
        <v>12</v>
      </c>
      <c r="C74" s="404">
        <v>113</v>
      </c>
      <c r="D74" s="7">
        <v>24914</v>
      </c>
      <c r="E74" s="313">
        <v>49</v>
      </c>
    </row>
    <row r="75" spans="1:5" ht="21" customHeight="1" thickBot="1">
      <c r="A75" s="448"/>
      <c r="B75" s="104" t="s">
        <v>41</v>
      </c>
      <c r="C75" s="405">
        <v>31</v>
      </c>
      <c r="D75" s="400">
        <v>5955</v>
      </c>
      <c r="E75" s="401">
        <v>59</v>
      </c>
    </row>
    <row r="76" spans="1:5" ht="56.25" customHeight="1" thickBot="1">
      <c r="A76" s="457" t="s">
        <v>239</v>
      </c>
      <c r="B76" s="458"/>
      <c r="C76" s="458"/>
      <c r="D76" s="458"/>
      <c r="E76" s="459"/>
    </row>
    <row r="77" spans="1:5" ht="22.5" customHeight="1" thickBot="1">
      <c r="A77" s="325" t="s">
        <v>130</v>
      </c>
      <c r="B77" s="326" t="s">
        <v>7</v>
      </c>
      <c r="C77" s="327">
        <v>596</v>
      </c>
      <c r="D77" s="328">
        <v>17881.4177852349</v>
      </c>
      <c r="E77" s="329">
        <v>94.16426303666661</v>
      </c>
    </row>
    <row r="78" spans="1:5" ht="15.75" customHeight="1">
      <c r="A78" s="447"/>
      <c r="B78" s="233" t="s">
        <v>14</v>
      </c>
      <c r="C78" s="114"/>
      <c r="D78" s="7">
        <v>0</v>
      </c>
      <c r="E78" s="313"/>
    </row>
    <row r="79" spans="1:5" ht="30.75" customHeight="1">
      <c r="A79" s="448"/>
      <c r="B79" s="99" t="s">
        <v>3</v>
      </c>
      <c r="C79" s="8">
        <v>42</v>
      </c>
      <c r="D79" s="7">
        <v>37224.60317460319</v>
      </c>
      <c r="E79" s="313">
        <v>94.31918416613794</v>
      </c>
    </row>
    <row r="80" spans="1:5" ht="18" customHeight="1">
      <c r="A80" s="448"/>
      <c r="B80" s="99" t="s">
        <v>2</v>
      </c>
      <c r="C80" s="8">
        <v>29</v>
      </c>
      <c r="D80" s="7">
        <v>21361.781609195405</v>
      </c>
      <c r="E80" s="313">
        <v>100.77733103580317</v>
      </c>
    </row>
    <row r="81" spans="1:5" ht="16.5" customHeight="1">
      <c r="A81" s="448"/>
      <c r="B81" s="99" t="s">
        <v>19</v>
      </c>
      <c r="C81" s="8"/>
      <c r="D81" s="7">
        <v>0</v>
      </c>
      <c r="E81" s="313"/>
    </row>
    <row r="82" spans="1:5" ht="19.5" customHeight="1">
      <c r="A82" s="448"/>
      <c r="B82" s="99" t="s">
        <v>42</v>
      </c>
      <c r="C82" s="8">
        <v>76</v>
      </c>
      <c r="D82" s="7">
        <v>16069.846491228074</v>
      </c>
      <c r="E82" s="313">
        <v>103.42886880095598</v>
      </c>
    </row>
    <row r="83" spans="1:5" ht="17.25" customHeight="1">
      <c r="A83" s="448"/>
      <c r="B83" s="99" t="s">
        <v>43</v>
      </c>
      <c r="C83" s="8">
        <v>170</v>
      </c>
      <c r="D83" s="7">
        <v>12777.549019607844</v>
      </c>
      <c r="E83" s="313">
        <v>96.96121551379449</v>
      </c>
    </row>
    <row r="84" spans="1:5" ht="15.75" customHeight="1">
      <c r="A84" s="448"/>
      <c r="B84" s="102" t="s">
        <v>8</v>
      </c>
      <c r="C84" s="8"/>
      <c r="D84" s="7">
        <v>0</v>
      </c>
      <c r="E84" s="313"/>
    </row>
    <row r="85" spans="1:5" ht="15.75" customHeight="1">
      <c r="A85" s="448"/>
      <c r="B85" s="332" t="s">
        <v>9</v>
      </c>
      <c r="C85" s="8">
        <v>123</v>
      </c>
      <c r="D85" s="7">
        <v>12360.365853658537</v>
      </c>
      <c r="E85" s="313">
        <v>98.48128247257873</v>
      </c>
    </row>
    <row r="86" spans="1:5" ht="20.25" customHeight="1">
      <c r="A86" s="448"/>
      <c r="B86" s="99" t="s">
        <v>44</v>
      </c>
      <c r="C86" s="8">
        <v>74</v>
      </c>
      <c r="D86" s="7">
        <v>12784.459459459455</v>
      </c>
      <c r="E86" s="313">
        <v>92.23948409790414</v>
      </c>
    </row>
    <row r="87" spans="1:5" ht="15.75" customHeight="1">
      <c r="A87" s="448"/>
      <c r="B87" s="102" t="s">
        <v>8</v>
      </c>
      <c r="C87" s="8"/>
      <c r="D87" s="7">
        <v>0</v>
      </c>
      <c r="E87" s="313"/>
    </row>
    <row r="88" spans="1:5" ht="15.75" customHeight="1">
      <c r="A88" s="448"/>
      <c r="B88" s="103" t="s">
        <v>10</v>
      </c>
      <c r="C88" s="8">
        <v>14</v>
      </c>
      <c r="D88" s="7">
        <v>14670.833333333328</v>
      </c>
      <c r="E88" s="313">
        <v>92.10436755530347</v>
      </c>
    </row>
    <row r="89" spans="1:5" ht="27.75" customHeight="1">
      <c r="A89" s="448"/>
      <c r="B89" s="10" t="s">
        <v>11</v>
      </c>
      <c r="C89" s="8">
        <v>30</v>
      </c>
      <c r="D89" s="7">
        <v>11774.999999999998</v>
      </c>
      <c r="E89" s="313">
        <v>93.55041776353438</v>
      </c>
    </row>
    <row r="90" spans="1:5" ht="15.75" customHeight="1">
      <c r="A90" s="448"/>
      <c r="B90" s="10" t="s">
        <v>13</v>
      </c>
      <c r="C90" s="8">
        <v>123</v>
      </c>
      <c r="D90" s="7">
        <v>27279.13279132791</v>
      </c>
      <c r="E90" s="313">
        <v>93.40539234926482</v>
      </c>
    </row>
    <row r="91" spans="1:5" ht="15.75" customHeight="1">
      <c r="A91" s="448"/>
      <c r="B91" s="102" t="s">
        <v>8</v>
      </c>
      <c r="C91" s="8"/>
      <c r="D91" s="7">
        <v>0</v>
      </c>
      <c r="E91" s="313"/>
    </row>
    <row r="92" spans="1:5" ht="15.75" customHeight="1">
      <c r="A92" s="448"/>
      <c r="B92" s="103" t="s">
        <v>12</v>
      </c>
      <c r="C92" s="8">
        <v>123</v>
      </c>
      <c r="D92" s="7">
        <v>27279.13279132791</v>
      </c>
      <c r="E92" s="313">
        <v>93.40539234926482</v>
      </c>
    </row>
    <row r="93" spans="1:5" ht="20.25" customHeight="1" thickBot="1">
      <c r="A93" s="449"/>
      <c r="B93" s="246" t="s">
        <v>41</v>
      </c>
      <c r="C93" s="50">
        <v>52</v>
      </c>
      <c r="D93" s="7">
        <v>8197.596153846154</v>
      </c>
      <c r="E93" s="313">
        <v>58.88021348092509</v>
      </c>
    </row>
    <row r="94" spans="1:5" ht="21" customHeight="1" thickBot="1">
      <c r="A94" s="325" t="s">
        <v>191</v>
      </c>
      <c r="B94" s="326" t="s">
        <v>7</v>
      </c>
      <c r="C94" s="327">
        <v>410</v>
      </c>
      <c r="D94" s="328">
        <v>19476.825203252036</v>
      </c>
      <c r="E94" s="399" t="s">
        <v>226</v>
      </c>
    </row>
    <row r="95" spans="1:5" ht="15.75" customHeight="1">
      <c r="A95" s="456"/>
      <c r="B95" s="233" t="s">
        <v>14</v>
      </c>
      <c r="C95" s="114"/>
      <c r="D95" s="7">
        <v>0</v>
      </c>
      <c r="E95" s="313"/>
    </row>
    <row r="96" spans="1:5" ht="17.25" customHeight="1">
      <c r="A96" s="448"/>
      <c r="B96" s="99" t="s">
        <v>3</v>
      </c>
      <c r="C96" s="8">
        <v>24</v>
      </c>
      <c r="D96" s="7">
        <v>35023.26388888888</v>
      </c>
      <c r="E96" s="313">
        <v>87.67847852477021</v>
      </c>
    </row>
    <row r="97" spans="1:5" ht="15.75" customHeight="1">
      <c r="A97" s="448"/>
      <c r="B97" s="99" t="s">
        <v>205</v>
      </c>
      <c r="C97" s="8">
        <v>23</v>
      </c>
      <c r="D97" s="7">
        <v>21771.956521739132</v>
      </c>
      <c r="E97" s="313">
        <v>129.87538609010545</v>
      </c>
    </row>
    <row r="98" spans="1:5" ht="18" customHeight="1">
      <c r="A98" s="448"/>
      <c r="B98" s="99" t="s">
        <v>19</v>
      </c>
      <c r="C98" s="8">
        <v>4</v>
      </c>
      <c r="D98" s="7">
        <v>19077.08333333334</v>
      </c>
      <c r="E98" s="313">
        <v>176.19226436349982</v>
      </c>
    </row>
    <row r="99" spans="1:5" ht="18.75" customHeight="1">
      <c r="A99" s="448"/>
      <c r="B99" s="99" t="s">
        <v>42</v>
      </c>
      <c r="C99" s="8">
        <v>47</v>
      </c>
      <c r="D99" s="7">
        <v>19123.04964539007</v>
      </c>
      <c r="E99" s="313">
        <v>145.01220256253816</v>
      </c>
    </row>
    <row r="100" spans="1:5" ht="15.75" customHeight="1">
      <c r="A100" s="448"/>
      <c r="B100" s="99" t="s">
        <v>43</v>
      </c>
      <c r="C100" s="8">
        <v>106</v>
      </c>
      <c r="D100" s="7">
        <v>15387.751572327046</v>
      </c>
      <c r="E100" s="313">
        <v>164.45692299693238</v>
      </c>
    </row>
    <row r="101" spans="1:5" ht="15.75" customHeight="1">
      <c r="A101" s="448"/>
      <c r="B101" s="102" t="s">
        <v>8</v>
      </c>
      <c r="C101" s="8"/>
      <c r="D101" s="7">
        <v>0</v>
      </c>
      <c r="E101" s="313"/>
    </row>
    <row r="102" spans="1:5" ht="15.75" customHeight="1">
      <c r="A102" s="448"/>
      <c r="B102" s="332" t="s">
        <v>9</v>
      </c>
      <c r="C102" s="8">
        <v>96</v>
      </c>
      <c r="D102" s="7">
        <v>14274.56597222222</v>
      </c>
      <c r="E102" s="313">
        <v>164.11115651818554</v>
      </c>
    </row>
    <row r="103" spans="1:5" ht="19.5" customHeight="1">
      <c r="A103" s="448"/>
      <c r="B103" s="99" t="s">
        <v>44</v>
      </c>
      <c r="C103" s="8">
        <v>47</v>
      </c>
      <c r="D103" s="7">
        <v>17570.03546099291</v>
      </c>
      <c r="E103" s="313">
        <v>146.71350939739017</v>
      </c>
    </row>
    <row r="104" spans="1:5" ht="15.75" customHeight="1">
      <c r="A104" s="448"/>
      <c r="B104" s="102" t="s">
        <v>8</v>
      </c>
      <c r="C104" s="8"/>
      <c r="D104" s="7">
        <v>0</v>
      </c>
      <c r="E104" s="313"/>
    </row>
    <row r="105" spans="1:5" ht="15.75" customHeight="1">
      <c r="A105" s="448"/>
      <c r="B105" s="103" t="s">
        <v>10</v>
      </c>
      <c r="C105" s="8">
        <v>13</v>
      </c>
      <c r="D105" s="7">
        <v>18019.487179487176</v>
      </c>
      <c r="E105" s="313">
        <v>165.7428791377983</v>
      </c>
    </row>
    <row r="106" spans="1:5" ht="12" customHeight="1">
      <c r="A106" s="448"/>
      <c r="B106" s="10" t="s">
        <v>11</v>
      </c>
      <c r="C106" s="8">
        <v>40</v>
      </c>
      <c r="D106" s="7">
        <v>12770.833333333334</v>
      </c>
      <c r="E106" s="313">
        <v>131.57674613132585</v>
      </c>
    </row>
    <row r="107" spans="1:5" ht="15.75" customHeight="1">
      <c r="A107" s="448"/>
      <c r="B107" s="10" t="s">
        <v>13</v>
      </c>
      <c r="C107" s="8">
        <v>96</v>
      </c>
      <c r="D107" s="7">
        <v>25470.13888888889</v>
      </c>
      <c r="E107" s="313">
        <v>91.13655503012244</v>
      </c>
    </row>
    <row r="108" spans="1:5" ht="15" customHeight="1">
      <c r="A108" s="448"/>
      <c r="B108" s="102" t="s">
        <v>8</v>
      </c>
      <c r="C108" s="8"/>
      <c r="D108" s="7">
        <v>0</v>
      </c>
      <c r="E108" s="313"/>
    </row>
    <row r="109" spans="1:5" ht="15.75" customHeight="1">
      <c r="A109" s="448"/>
      <c r="B109" s="103" t="s">
        <v>12</v>
      </c>
      <c r="C109" s="8">
        <v>96</v>
      </c>
      <c r="D109" s="7">
        <v>25470.052083333332</v>
      </c>
      <c r="E109" s="313">
        <v>91.13655503012244</v>
      </c>
    </row>
    <row r="110" spans="1:5" ht="17.25" customHeight="1" thickBot="1">
      <c r="A110" s="448"/>
      <c r="B110" s="104" t="s">
        <v>41</v>
      </c>
      <c r="C110" s="11">
        <v>23</v>
      </c>
      <c r="D110" s="400">
        <v>11140.579710144926</v>
      </c>
      <c r="E110" s="401">
        <v>128.7792472024415</v>
      </c>
    </row>
    <row r="111" spans="1:5" ht="61.5" customHeight="1" thickBot="1">
      <c r="A111" s="457" t="s">
        <v>228</v>
      </c>
      <c r="B111" s="458"/>
      <c r="C111" s="458"/>
      <c r="D111" s="458"/>
      <c r="E111" s="459"/>
    </row>
    <row r="112" spans="1:5" ht="37.5" customHeight="1" thickBot="1">
      <c r="A112" s="325" t="s">
        <v>131</v>
      </c>
      <c r="B112" s="326" t="s">
        <v>208</v>
      </c>
      <c r="C112" s="327">
        <v>410</v>
      </c>
      <c r="D112" s="328">
        <v>20729.51219512195</v>
      </c>
      <c r="E112" s="329">
        <v>86.1593189232798</v>
      </c>
    </row>
    <row r="113" spans="1:5" ht="15.75" customHeight="1">
      <c r="A113" s="447"/>
      <c r="B113" s="233" t="s">
        <v>14</v>
      </c>
      <c r="C113" s="114"/>
      <c r="D113" s="7">
        <v>0</v>
      </c>
      <c r="E113" s="313"/>
    </row>
    <row r="114" spans="1:5" ht="15" customHeight="1">
      <c r="A114" s="448"/>
      <c r="B114" s="99" t="s">
        <v>3</v>
      </c>
      <c r="C114" s="8">
        <v>34</v>
      </c>
      <c r="D114" s="7">
        <v>31516.911764705877</v>
      </c>
      <c r="E114" s="313">
        <v>62.17106467079018</v>
      </c>
    </row>
    <row r="115" spans="1:5" ht="13.5" customHeight="1">
      <c r="A115" s="448"/>
      <c r="B115" s="99" t="s">
        <v>2</v>
      </c>
      <c r="C115" s="8"/>
      <c r="D115" s="7">
        <v>0</v>
      </c>
      <c r="E115" s="313"/>
    </row>
    <row r="116" spans="1:5" ht="15" customHeight="1">
      <c r="A116" s="448"/>
      <c r="B116" s="99" t="s">
        <v>19</v>
      </c>
      <c r="C116" s="8"/>
      <c r="D116" s="7">
        <v>0</v>
      </c>
      <c r="E116" s="313"/>
    </row>
    <row r="117" spans="1:5" ht="15" customHeight="1">
      <c r="A117" s="448"/>
      <c r="B117" s="99" t="s">
        <v>42</v>
      </c>
      <c r="C117" s="8">
        <v>20</v>
      </c>
      <c r="D117" s="7">
        <v>21094.58333333333</v>
      </c>
      <c r="E117" s="313">
        <v>106.40532219045527</v>
      </c>
    </row>
    <row r="118" spans="1:5" ht="17.25" customHeight="1">
      <c r="A118" s="448"/>
      <c r="B118" s="99" t="s">
        <v>43</v>
      </c>
      <c r="C118" s="8">
        <v>134</v>
      </c>
      <c r="D118" s="7">
        <v>15988.681592039802</v>
      </c>
      <c r="E118" s="313">
        <v>102.32068369111813</v>
      </c>
    </row>
    <row r="119" spans="1:5" ht="15.75" customHeight="1">
      <c r="A119" s="448"/>
      <c r="B119" s="102" t="s">
        <v>8</v>
      </c>
      <c r="C119" s="8"/>
      <c r="D119" s="7">
        <v>0</v>
      </c>
      <c r="E119" s="313"/>
    </row>
    <row r="120" spans="1:5" ht="15.75" customHeight="1">
      <c r="A120" s="448"/>
      <c r="B120" s="332" t="s">
        <v>9</v>
      </c>
      <c r="C120" s="115">
        <v>99</v>
      </c>
      <c r="D120" s="7">
        <v>15501.17845117845</v>
      </c>
      <c r="E120" s="313">
        <v>102.74714698198817</v>
      </c>
    </row>
    <row r="121" spans="1:5" ht="16.5" customHeight="1">
      <c r="A121" s="448"/>
      <c r="B121" s="99" t="s">
        <v>44</v>
      </c>
      <c r="C121" s="115">
        <v>55</v>
      </c>
      <c r="D121" s="7">
        <v>15488.939393939394</v>
      </c>
      <c r="E121" s="313">
        <v>100.75298389896132</v>
      </c>
    </row>
    <row r="122" spans="1:5" ht="13.5" customHeight="1">
      <c r="A122" s="448"/>
      <c r="B122" s="102" t="s">
        <v>8</v>
      </c>
      <c r="C122" s="115"/>
      <c r="D122" s="7">
        <v>0</v>
      </c>
      <c r="E122" s="313"/>
    </row>
    <row r="123" spans="1:5" ht="15.75" customHeight="1">
      <c r="A123" s="448"/>
      <c r="B123" s="103" t="s">
        <v>10</v>
      </c>
      <c r="C123" s="115">
        <v>17</v>
      </c>
      <c r="D123" s="7">
        <v>15824.019607843138</v>
      </c>
      <c r="E123" s="313">
        <v>100.05036091992613</v>
      </c>
    </row>
    <row r="124" spans="1:5" ht="12" customHeight="1">
      <c r="A124" s="448"/>
      <c r="B124" s="10" t="s">
        <v>11</v>
      </c>
      <c r="C124" s="115">
        <v>30</v>
      </c>
      <c r="D124" s="7">
        <v>14706.388888888889</v>
      </c>
      <c r="E124" s="313">
        <v>95.21398589294213</v>
      </c>
    </row>
    <row r="125" spans="1:5" ht="16.5" customHeight="1">
      <c r="A125" s="448"/>
      <c r="B125" s="10" t="s">
        <v>13</v>
      </c>
      <c r="C125" s="8">
        <v>94</v>
      </c>
      <c r="D125" s="7">
        <v>33927.48226950354</v>
      </c>
      <c r="E125" s="313">
        <v>79.23698995189369</v>
      </c>
    </row>
    <row r="126" spans="1:5" ht="15.75" customHeight="1">
      <c r="A126" s="448"/>
      <c r="B126" s="102" t="s">
        <v>8</v>
      </c>
      <c r="C126" s="8"/>
      <c r="D126" s="7">
        <v>0</v>
      </c>
      <c r="E126" s="313"/>
    </row>
    <row r="127" spans="1:5" ht="15.75" customHeight="1">
      <c r="A127" s="448"/>
      <c r="B127" s="103" t="s">
        <v>12</v>
      </c>
      <c r="C127" s="8">
        <v>94</v>
      </c>
      <c r="D127" s="7">
        <v>33927.48226950354</v>
      </c>
      <c r="E127" s="313">
        <v>79.23698995189369</v>
      </c>
    </row>
    <row r="128" spans="1:5" ht="17.25" customHeight="1" thickBot="1">
      <c r="A128" s="449"/>
      <c r="B128" s="246" t="s">
        <v>41</v>
      </c>
      <c r="C128" s="50">
        <v>43</v>
      </c>
      <c r="D128" s="7">
        <v>8857.751937984494</v>
      </c>
      <c r="E128" s="313">
        <v>75.47569830921715</v>
      </c>
    </row>
    <row r="129" spans="1:5" ht="33" customHeight="1" thickBot="1">
      <c r="A129" s="325" t="s">
        <v>201</v>
      </c>
      <c r="B129" s="326" t="s">
        <v>7</v>
      </c>
      <c r="C129" s="327">
        <v>420</v>
      </c>
      <c r="D129" s="328">
        <v>19362.85714285714</v>
      </c>
      <c r="E129" s="329">
        <v>91.57441654681328</v>
      </c>
    </row>
    <row r="130" spans="1:5" ht="15.75" customHeight="1">
      <c r="A130" s="456"/>
      <c r="B130" s="233" t="s">
        <v>14</v>
      </c>
      <c r="C130" s="114"/>
      <c r="D130" s="7">
        <v>0</v>
      </c>
      <c r="E130" s="313"/>
    </row>
    <row r="131" spans="1:5" ht="18" customHeight="1">
      <c r="A131" s="448"/>
      <c r="B131" s="99" t="s">
        <v>3</v>
      </c>
      <c r="C131" s="8">
        <v>33</v>
      </c>
      <c r="D131" s="7">
        <v>39630.555555555555</v>
      </c>
      <c r="E131" s="313">
        <v>89.41622656222309</v>
      </c>
    </row>
    <row r="132" spans="1:5" ht="14.25" customHeight="1">
      <c r="A132" s="448"/>
      <c r="B132" s="99" t="s">
        <v>2</v>
      </c>
      <c r="C132" s="8">
        <v>16</v>
      </c>
      <c r="D132" s="7">
        <v>26017.187499999996</v>
      </c>
      <c r="E132" s="313">
        <v>108.72073671363587</v>
      </c>
    </row>
    <row r="133" spans="1:5" ht="17.25" customHeight="1">
      <c r="A133" s="448"/>
      <c r="B133" s="99" t="s">
        <v>19</v>
      </c>
      <c r="C133" s="8">
        <v>0</v>
      </c>
      <c r="D133" s="7">
        <v>0</v>
      </c>
      <c r="E133" s="313"/>
    </row>
    <row r="134" spans="1:5" ht="18" customHeight="1">
      <c r="A134" s="448"/>
      <c r="B134" s="99" t="s">
        <v>42</v>
      </c>
      <c r="C134" s="8">
        <v>48</v>
      </c>
      <c r="D134" s="7">
        <v>16172.569444444443</v>
      </c>
      <c r="E134" s="313">
        <v>101.40856672158156</v>
      </c>
    </row>
    <row r="135" spans="1:5" ht="15" customHeight="1">
      <c r="A135" s="448"/>
      <c r="B135" s="99" t="s">
        <v>43</v>
      </c>
      <c r="C135" s="8">
        <v>139</v>
      </c>
      <c r="D135" s="7">
        <v>13083.093525179856</v>
      </c>
      <c r="E135" s="313">
        <v>98.07932932932934</v>
      </c>
    </row>
    <row r="136" spans="1:5" ht="15.75" customHeight="1">
      <c r="A136" s="448"/>
      <c r="B136" s="102" t="s">
        <v>8</v>
      </c>
      <c r="C136" s="8"/>
      <c r="D136" s="7">
        <v>0</v>
      </c>
      <c r="E136" s="313"/>
    </row>
    <row r="137" spans="1:5" ht="15.75" customHeight="1">
      <c r="A137" s="448"/>
      <c r="B137" s="332" t="s">
        <v>9</v>
      </c>
      <c r="C137" s="8">
        <v>98</v>
      </c>
      <c r="D137" s="7">
        <v>13227.380952380954</v>
      </c>
      <c r="E137" s="313">
        <v>98.1277766024963</v>
      </c>
    </row>
    <row r="138" spans="1:5" ht="15.75" customHeight="1">
      <c r="A138" s="448"/>
      <c r="B138" s="99" t="s">
        <v>44</v>
      </c>
      <c r="C138" s="8">
        <v>45</v>
      </c>
      <c r="D138" s="7">
        <v>13341.296296296297</v>
      </c>
      <c r="E138" s="313">
        <v>95.27173476760053</v>
      </c>
    </row>
    <row r="139" spans="1:5" ht="15.75" customHeight="1">
      <c r="A139" s="448"/>
      <c r="B139" s="102" t="s">
        <v>8</v>
      </c>
      <c r="C139" s="8"/>
      <c r="D139" s="7">
        <v>0</v>
      </c>
      <c r="E139" s="313"/>
    </row>
    <row r="140" spans="1:5" ht="15.75" customHeight="1">
      <c r="A140" s="448"/>
      <c r="B140" s="103" t="s">
        <v>10</v>
      </c>
      <c r="C140" s="8">
        <v>8</v>
      </c>
      <c r="D140" s="7">
        <v>13025.000000000002</v>
      </c>
      <c r="E140" s="313">
        <v>99.37033582089552</v>
      </c>
    </row>
    <row r="141" spans="1:5" ht="27.75" customHeight="1">
      <c r="A141" s="448"/>
      <c r="B141" s="10" t="s">
        <v>11</v>
      </c>
      <c r="C141" s="8">
        <v>15</v>
      </c>
      <c r="D141" s="7">
        <v>12533.333333333334</v>
      </c>
      <c r="E141" s="313">
        <v>90.2171552660152</v>
      </c>
    </row>
    <row r="142" spans="1:5" ht="15.75" customHeight="1">
      <c r="A142" s="448"/>
      <c r="B142" s="10" t="s">
        <v>13</v>
      </c>
      <c r="C142" s="8">
        <v>96</v>
      </c>
      <c r="D142" s="7">
        <v>26818.66319444445</v>
      </c>
      <c r="E142" s="313">
        <v>83.61836510716856</v>
      </c>
    </row>
    <row r="143" spans="1:5" ht="15.75" customHeight="1">
      <c r="A143" s="448"/>
      <c r="B143" s="102" t="s">
        <v>8</v>
      </c>
      <c r="C143" s="8"/>
      <c r="D143" s="7">
        <v>0</v>
      </c>
      <c r="E143" s="313"/>
    </row>
    <row r="144" spans="1:5" ht="15.75" customHeight="1">
      <c r="A144" s="448"/>
      <c r="B144" s="103" t="s">
        <v>12</v>
      </c>
      <c r="C144" s="8">
        <v>90</v>
      </c>
      <c r="D144" s="7">
        <v>27097.222222222223</v>
      </c>
      <c r="E144" s="313">
        <v>84.73303259082657</v>
      </c>
    </row>
    <row r="145" spans="1:5" ht="20.25" customHeight="1" thickBot="1">
      <c r="A145" s="449"/>
      <c r="B145" s="246" t="s">
        <v>41</v>
      </c>
      <c r="C145" s="50">
        <v>28</v>
      </c>
      <c r="D145" s="7">
        <v>16090.476190476193</v>
      </c>
      <c r="E145" s="313">
        <v>89.1331780236847</v>
      </c>
    </row>
    <row r="146" spans="1:5" ht="24.75" customHeight="1" thickBot="1">
      <c r="A146" s="325" t="s">
        <v>192</v>
      </c>
      <c r="B146" s="326" t="s">
        <v>7</v>
      </c>
      <c r="C146" s="327">
        <v>755</v>
      </c>
      <c r="D146" s="328">
        <v>18060.066225165563</v>
      </c>
      <c r="E146" s="329">
        <v>103.47281329692586</v>
      </c>
    </row>
    <row r="147" spans="1:5" ht="15.75" customHeight="1">
      <c r="A147" s="447"/>
      <c r="B147" s="233" t="s">
        <v>14</v>
      </c>
      <c r="C147" s="114"/>
      <c r="D147" s="7">
        <v>0</v>
      </c>
      <c r="E147" s="313"/>
    </row>
    <row r="148" spans="1:5" ht="18" customHeight="1">
      <c r="A148" s="448"/>
      <c r="B148" s="99" t="s">
        <v>3</v>
      </c>
      <c r="C148" s="8">
        <v>63</v>
      </c>
      <c r="D148" s="7">
        <v>32795.899470899465</v>
      </c>
      <c r="E148" s="313">
        <v>93.43787029900028</v>
      </c>
    </row>
    <row r="149" spans="1:5" ht="16.5" customHeight="1">
      <c r="A149" s="448"/>
      <c r="B149" s="99" t="s">
        <v>2</v>
      </c>
      <c r="C149" s="8"/>
      <c r="D149" s="7">
        <v>0</v>
      </c>
      <c r="E149" s="313"/>
    </row>
    <row r="150" spans="1:5" ht="16.5" customHeight="1">
      <c r="A150" s="448"/>
      <c r="B150" s="99" t="s">
        <v>19</v>
      </c>
      <c r="C150" s="8"/>
      <c r="D150" s="7">
        <v>0</v>
      </c>
      <c r="E150" s="313"/>
    </row>
    <row r="151" spans="1:5" ht="18" customHeight="1">
      <c r="A151" s="448"/>
      <c r="B151" s="99" t="s">
        <v>42</v>
      </c>
      <c r="C151" s="8">
        <v>40</v>
      </c>
      <c r="D151" s="7">
        <v>18637.291666666664</v>
      </c>
      <c r="E151" s="313">
        <v>146.63910093299407</v>
      </c>
    </row>
    <row r="152" spans="1:5" ht="18" customHeight="1">
      <c r="A152" s="448"/>
      <c r="B152" s="99" t="s">
        <v>43</v>
      </c>
      <c r="C152" s="8">
        <v>229</v>
      </c>
      <c r="D152" s="7">
        <v>13256.222707423576</v>
      </c>
      <c r="E152" s="313">
        <v>124.2457597840322</v>
      </c>
    </row>
    <row r="153" spans="1:5" ht="15.75" customHeight="1">
      <c r="A153" s="448"/>
      <c r="B153" s="102" t="s">
        <v>8</v>
      </c>
      <c r="C153" s="8"/>
      <c r="D153" s="7">
        <v>0</v>
      </c>
      <c r="E153" s="313"/>
    </row>
    <row r="154" spans="1:5" ht="15.75" customHeight="1">
      <c r="A154" s="448"/>
      <c r="B154" s="332" t="s">
        <v>9</v>
      </c>
      <c r="C154" s="8">
        <v>174</v>
      </c>
      <c r="D154" s="7">
        <v>13025.478927203067</v>
      </c>
      <c r="E154" s="313">
        <v>124.13290096443453</v>
      </c>
    </row>
    <row r="155" spans="1:5" ht="15.75" customHeight="1">
      <c r="A155" s="448"/>
      <c r="B155" s="99" t="s">
        <v>44</v>
      </c>
      <c r="C155" s="8">
        <v>117</v>
      </c>
      <c r="D155" s="7">
        <v>13362.32193732194</v>
      </c>
      <c r="E155" s="313">
        <v>126.11831678364655</v>
      </c>
    </row>
    <row r="156" spans="1:5" ht="15.75" customHeight="1">
      <c r="A156" s="448"/>
      <c r="B156" s="102" t="s">
        <v>8</v>
      </c>
      <c r="C156" s="8"/>
      <c r="D156" s="7">
        <v>0</v>
      </c>
      <c r="E156" s="313"/>
    </row>
    <row r="157" spans="1:5" ht="15.75" customHeight="1">
      <c r="A157" s="448"/>
      <c r="B157" s="103" t="s">
        <v>10</v>
      </c>
      <c r="C157" s="8">
        <v>35</v>
      </c>
      <c r="D157" s="7">
        <v>13343.095238095235</v>
      </c>
      <c r="E157" s="313">
        <v>123.76474425178019</v>
      </c>
    </row>
    <row r="158" spans="1:5" ht="25.5" customHeight="1">
      <c r="A158" s="448"/>
      <c r="B158" s="10" t="s">
        <v>11</v>
      </c>
      <c r="C158" s="8">
        <v>51</v>
      </c>
      <c r="D158" s="7">
        <v>12913.071895424837</v>
      </c>
      <c r="E158" s="313">
        <v>125.98115356736048</v>
      </c>
    </row>
    <row r="159" spans="1:5" ht="15.75" customHeight="1">
      <c r="A159" s="448"/>
      <c r="B159" s="10" t="s">
        <v>13</v>
      </c>
      <c r="C159" s="8">
        <v>193</v>
      </c>
      <c r="D159" s="7">
        <v>25816.882556131255</v>
      </c>
      <c r="E159" s="313">
        <v>83.55713132359438</v>
      </c>
    </row>
    <row r="160" spans="1:5" ht="15.75" customHeight="1">
      <c r="A160" s="448"/>
      <c r="B160" s="102" t="s">
        <v>8</v>
      </c>
      <c r="C160" s="8"/>
      <c r="D160" s="7">
        <v>0</v>
      </c>
      <c r="E160" s="313"/>
    </row>
    <row r="161" spans="1:5" ht="15.75" customHeight="1">
      <c r="A161" s="448"/>
      <c r="B161" s="103" t="s">
        <v>12</v>
      </c>
      <c r="C161" s="8">
        <v>168</v>
      </c>
      <c r="D161" s="7">
        <v>25813.59126984127</v>
      </c>
      <c r="E161" s="313">
        <v>84.00262725779967</v>
      </c>
    </row>
    <row r="162" spans="1:5" ht="20.25" customHeight="1" thickBot="1">
      <c r="A162" s="449"/>
      <c r="B162" s="246" t="s">
        <v>41</v>
      </c>
      <c r="C162" s="50">
        <v>62</v>
      </c>
      <c r="D162" s="7">
        <v>9410.08064516129</v>
      </c>
      <c r="E162" s="313">
        <v>118.01078490113841</v>
      </c>
    </row>
    <row r="163" spans="1:5" ht="18.75" customHeight="1" thickBot="1">
      <c r="A163" s="325" t="s">
        <v>132</v>
      </c>
      <c r="B163" s="326" t="s">
        <v>7</v>
      </c>
      <c r="C163" s="327">
        <v>549</v>
      </c>
      <c r="D163" s="328">
        <v>16936.900425015177</v>
      </c>
      <c r="E163" s="329">
        <v>85.12029696164245</v>
      </c>
    </row>
    <row r="164" spans="1:5" ht="15.75" customHeight="1">
      <c r="A164" s="456"/>
      <c r="B164" s="233" t="s">
        <v>14</v>
      </c>
      <c r="C164" s="114"/>
      <c r="D164" s="7">
        <v>0</v>
      </c>
      <c r="E164" s="313"/>
    </row>
    <row r="165" spans="1:5" ht="15.75" customHeight="1">
      <c r="A165" s="448"/>
      <c r="B165" s="99" t="s">
        <v>3</v>
      </c>
      <c r="C165" s="8">
        <v>46</v>
      </c>
      <c r="D165" s="7">
        <v>34851.99275362319</v>
      </c>
      <c r="E165" s="313">
        <v>81.55579717307504</v>
      </c>
    </row>
    <row r="166" spans="1:5" ht="17.25" customHeight="1">
      <c r="A166" s="448"/>
      <c r="B166" s="99" t="s">
        <v>2</v>
      </c>
      <c r="C166" s="8">
        <v>2</v>
      </c>
      <c r="D166" s="7">
        <v>23916.666666666668</v>
      </c>
      <c r="E166" s="313">
        <v>134.863523573201</v>
      </c>
    </row>
    <row r="167" spans="1:5" ht="18" customHeight="1">
      <c r="A167" s="448"/>
      <c r="B167" s="99" t="s">
        <v>19</v>
      </c>
      <c r="C167" s="8"/>
      <c r="D167" s="7">
        <v>0</v>
      </c>
      <c r="E167" s="313"/>
    </row>
    <row r="168" spans="1:5" ht="20.25" customHeight="1">
      <c r="A168" s="448"/>
      <c r="B168" s="99" t="s">
        <v>42</v>
      </c>
      <c r="C168" s="8">
        <v>33</v>
      </c>
      <c r="D168" s="7">
        <v>15463.888888888889</v>
      </c>
      <c r="E168" s="313">
        <v>91.96866625438055</v>
      </c>
    </row>
    <row r="169" spans="1:5" ht="17.25" customHeight="1">
      <c r="A169" s="448"/>
      <c r="B169" s="99" t="s">
        <v>43</v>
      </c>
      <c r="C169" s="8">
        <v>162</v>
      </c>
      <c r="D169" s="7">
        <v>12978.18930041152</v>
      </c>
      <c r="E169" s="313">
        <v>104.82729124694707</v>
      </c>
    </row>
    <row r="170" spans="1:5" ht="15.75" customHeight="1">
      <c r="A170" s="448"/>
      <c r="B170" s="102" t="s">
        <v>8</v>
      </c>
      <c r="C170" s="8"/>
      <c r="D170" s="7">
        <v>0</v>
      </c>
      <c r="E170" s="313"/>
    </row>
    <row r="171" spans="1:5" ht="15.75" customHeight="1">
      <c r="A171" s="448"/>
      <c r="B171" s="332" t="s">
        <v>9</v>
      </c>
      <c r="C171" s="8">
        <v>125</v>
      </c>
      <c r="D171" s="7">
        <v>12389.266666666663</v>
      </c>
      <c r="E171" s="313">
        <v>103.5516708894919</v>
      </c>
    </row>
    <row r="172" spans="1:5" ht="18.75" customHeight="1">
      <c r="A172" s="448"/>
      <c r="B172" s="99" t="s">
        <v>44</v>
      </c>
      <c r="C172" s="8">
        <v>92</v>
      </c>
      <c r="D172" s="7">
        <v>13141.39492753623</v>
      </c>
      <c r="E172" s="313">
        <v>103.67701367401936</v>
      </c>
    </row>
    <row r="173" spans="1:5" ht="15.75" customHeight="1">
      <c r="A173" s="448"/>
      <c r="B173" s="102" t="s">
        <v>8</v>
      </c>
      <c r="C173" s="8"/>
      <c r="D173" s="7">
        <v>0</v>
      </c>
      <c r="E173" s="313"/>
    </row>
    <row r="174" spans="1:5" ht="15.75" customHeight="1">
      <c r="A174" s="448"/>
      <c r="B174" s="103" t="s">
        <v>10</v>
      </c>
      <c r="C174" s="8">
        <v>28</v>
      </c>
      <c r="D174" s="7">
        <v>12455.059523809521</v>
      </c>
      <c r="E174" s="313">
        <v>109.46319464649406</v>
      </c>
    </row>
    <row r="175" spans="1:5" ht="30" customHeight="1">
      <c r="A175" s="448"/>
      <c r="B175" s="10" t="s">
        <v>11</v>
      </c>
      <c r="C175" s="8">
        <v>34</v>
      </c>
      <c r="D175" s="7">
        <v>10775.490196078428</v>
      </c>
      <c r="E175" s="313">
        <v>80.43636363636364</v>
      </c>
    </row>
    <row r="176" spans="1:5" ht="15.75" customHeight="1">
      <c r="A176" s="448"/>
      <c r="B176" s="10" t="s">
        <v>13</v>
      </c>
      <c r="C176" s="8">
        <v>122</v>
      </c>
      <c r="D176" s="7">
        <v>24303.415300546447</v>
      </c>
      <c r="E176" s="313">
        <v>73.30620587608311</v>
      </c>
    </row>
    <row r="177" spans="1:5" ht="15.75" customHeight="1">
      <c r="A177" s="448"/>
      <c r="B177" s="102" t="s">
        <v>8</v>
      </c>
      <c r="C177" s="8"/>
      <c r="D177" s="7">
        <v>0</v>
      </c>
      <c r="E177" s="313"/>
    </row>
    <row r="178" spans="1:5" ht="15.75" customHeight="1">
      <c r="A178" s="448"/>
      <c r="B178" s="103" t="s">
        <v>12</v>
      </c>
      <c r="C178" s="8">
        <v>120</v>
      </c>
      <c r="D178" s="7">
        <v>24451.31944444445</v>
      </c>
      <c r="E178" s="313">
        <v>73.37145682894511</v>
      </c>
    </row>
    <row r="179" spans="1:5" ht="17.25" customHeight="1" thickBot="1">
      <c r="A179" s="449"/>
      <c r="B179" s="246" t="s">
        <v>41</v>
      </c>
      <c r="C179" s="50">
        <v>58</v>
      </c>
      <c r="D179" s="7">
        <v>8520.114942528735</v>
      </c>
      <c r="E179" s="313">
        <v>53.37022589131814</v>
      </c>
    </row>
    <row r="180" spans="1:5" ht="21" customHeight="1" thickBot="1">
      <c r="A180" s="325" t="s">
        <v>193</v>
      </c>
      <c r="B180" s="326" t="s">
        <v>7</v>
      </c>
      <c r="C180" s="327">
        <v>148</v>
      </c>
      <c r="D180" s="328">
        <v>10047.240990990991</v>
      </c>
      <c r="E180" s="399" t="s">
        <v>242</v>
      </c>
    </row>
    <row r="181" spans="1:5" ht="15.75" customHeight="1">
      <c r="A181" s="447"/>
      <c r="B181" s="233" t="s">
        <v>14</v>
      </c>
      <c r="C181" s="114"/>
      <c r="D181" s="7">
        <v>0</v>
      </c>
      <c r="E181" s="313"/>
    </row>
    <row r="182" spans="1:5" ht="15" customHeight="1">
      <c r="A182" s="448"/>
      <c r="B182" s="99" t="s">
        <v>3</v>
      </c>
      <c r="C182" s="8">
        <v>16</v>
      </c>
      <c r="D182" s="7">
        <v>23574.479166666668</v>
      </c>
      <c r="E182" s="313">
        <v>16.39076707857309</v>
      </c>
    </row>
    <row r="183" spans="1:5" ht="17.25" customHeight="1">
      <c r="A183" s="448"/>
      <c r="B183" s="99" t="s">
        <v>2</v>
      </c>
      <c r="C183" s="8"/>
      <c r="D183" s="7">
        <v>0</v>
      </c>
      <c r="E183" s="313"/>
    </row>
    <row r="184" spans="1:5" ht="16.5" customHeight="1">
      <c r="A184" s="448"/>
      <c r="B184" s="99" t="s">
        <v>19</v>
      </c>
      <c r="C184" s="8"/>
      <c r="D184" s="7">
        <v>0</v>
      </c>
      <c r="E184" s="313"/>
    </row>
    <row r="185" spans="1:5" ht="18" customHeight="1">
      <c r="A185" s="448"/>
      <c r="B185" s="99" t="s">
        <v>42</v>
      </c>
      <c r="C185" s="8">
        <v>10</v>
      </c>
      <c r="D185" s="7">
        <v>8543.333333333332</v>
      </c>
      <c r="E185" s="313">
        <v>12.57114161365919</v>
      </c>
    </row>
    <row r="186" spans="1:5" ht="15" customHeight="1">
      <c r="A186" s="448"/>
      <c r="B186" s="99" t="s">
        <v>43</v>
      </c>
      <c r="C186" s="8">
        <v>44</v>
      </c>
      <c r="D186" s="7">
        <v>7693.181818181817</v>
      </c>
      <c r="E186" s="313">
        <v>10.056087974208364</v>
      </c>
    </row>
    <row r="187" spans="1:5" ht="15" customHeight="1">
      <c r="A187" s="448"/>
      <c r="B187" s="102" t="s">
        <v>8</v>
      </c>
      <c r="C187" s="8"/>
      <c r="D187" s="7">
        <v>0</v>
      </c>
      <c r="E187" s="313"/>
    </row>
    <row r="188" spans="1:5" ht="15.75" customHeight="1">
      <c r="A188" s="448"/>
      <c r="B188" s="332" t="s">
        <v>9</v>
      </c>
      <c r="C188" s="8"/>
      <c r="D188" s="7">
        <v>0</v>
      </c>
      <c r="E188" s="313">
        <v>10.618484245050954</v>
      </c>
    </row>
    <row r="189" spans="1:5" ht="14.25" customHeight="1">
      <c r="A189" s="448"/>
      <c r="B189" s="99" t="s">
        <v>44</v>
      </c>
      <c r="C189" s="8">
        <v>24</v>
      </c>
      <c r="D189" s="7">
        <v>8057.291666666667</v>
      </c>
      <c r="E189" s="313">
        <v>8.974672204576919</v>
      </c>
    </row>
    <row r="190" spans="1:5" ht="15.75" customHeight="1">
      <c r="A190" s="448"/>
      <c r="B190" s="102" t="s">
        <v>8</v>
      </c>
      <c r="C190" s="8"/>
      <c r="D190" s="7">
        <v>0</v>
      </c>
      <c r="E190" s="313"/>
    </row>
    <row r="191" spans="1:5" ht="15.75" customHeight="1">
      <c r="A191" s="448"/>
      <c r="B191" s="103" t="s">
        <v>10</v>
      </c>
      <c r="C191" s="135"/>
      <c r="D191" s="7">
        <v>0</v>
      </c>
      <c r="E191" s="313">
        <v>4.904542462146149</v>
      </c>
    </row>
    <row r="192" spans="1:5" ht="12" customHeight="1">
      <c r="A192" s="448"/>
      <c r="B192" s="10" t="s">
        <v>11</v>
      </c>
      <c r="C192" s="135">
        <v>15</v>
      </c>
      <c r="D192" s="7">
        <v>6321.666666666667</v>
      </c>
      <c r="E192" s="313">
        <v>7.340966921119593</v>
      </c>
    </row>
    <row r="193" spans="1:5" ht="15.75" customHeight="1">
      <c r="A193" s="448"/>
      <c r="B193" s="10" t="s">
        <v>13</v>
      </c>
      <c r="C193" s="135">
        <v>22</v>
      </c>
      <c r="D193" s="7">
        <v>15523.106060606062</v>
      </c>
      <c r="E193" s="313">
        <v>5.3439899702241025</v>
      </c>
    </row>
    <row r="194" spans="1:5" ht="13.5" customHeight="1">
      <c r="A194" s="448"/>
      <c r="B194" s="102" t="s">
        <v>8</v>
      </c>
      <c r="C194" s="135"/>
      <c r="D194" s="7">
        <v>0</v>
      </c>
      <c r="E194" s="313"/>
    </row>
    <row r="195" spans="1:5" ht="15.75" customHeight="1">
      <c r="A195" s="448"/>
      <c r="B195" s="103" t="s">
        <v>12</v>
      </c>
      <c r="C195" s="135">
        <v>22</v>
      </c>
      <c r="D195" s="7">
        <v>15523.106060606062</v>
      </c>
      <c r="E195" s="313">
        <v>5.3439899702241025</v>
      </c>
    </row>
    <row r="196" spans="1:5" ht="22.5" customHeight="1" thickBot="1">
      <c r="A196" s="448"/>
      <c r="B196" s="104" t="s">
        <v>41</v>
      </c>
      <c r="C196" s="411">
        <v>17</v>
      </c>
      <c r="D196" s="400">
        <v>3303.4313725490206</v>
      </c>
      <c r="E196" s="401">
        <v>0</v>
      </c>
    </row>
    <row r="197" spans="1:5" ht="40.5" customHeight="1" thickBot="1">
      <c r="A197" s="457" t="s">
        <v>241</v>
      </c>
      <c r="B197" s="458"/>
      <c r="C197" s="458"/>
      <c r="D197" s="458"/>
      <c r="E197" s="459"/>
    </row>
    <row r="198" spans="1:5" ht="20.25" customHeight="1" thickBot="1">
      <c r="A198" s="325" t="s">
        <v>133</v>
      </c>
      <c r="B198" s="326" t="s">
        <v>7</v>
      </c>
      <c r="C198" s="327">
        <v>749.25</v>
      </c>
      <c r="D198" s="328">
        <v>17194.680235791344</v>
      </c>
      <c r="E198" s="329">
        <v>87.11198834100271</v>
      </c>
    </row>
    <row r="199" spans="1:5" ht="15.75" customHeight="1">
      <c r="A199" s="456"/>
      <c r="B199" s="233" t="s">
        <v>14</v>
      </c>
      <c r="C199" s="114"/>
      <c r="D199" s="7">
        <v>0</v>
      </c>
      <c r="E199" s="313"/>
    </row>
    <row r="200" spans="1:5" ht="18" customHeight="1">
      <c r="A200" s="448"/>
      <c r="B200" s="99" t="s">
        <v>3</v>
      </c>
      <c r="C200" s="8">
        <v>54.916666666666664</v>
      </c>
      <c r="D200" s="7">
        <v>33138.558421851296</v>
      </c>
      <c r="E200" s="313">
        <v>63.397815313177794</v>
      </c>
    </row>
    <row r="201" spans="1:5" ht="16.5" customHeight="1">
      <c r="A201" s="448"/>
      <c r="B201" s="99" t="s">
        <v>2</v>
      </c>
      <c r="C201" s="8"/>
      <c r="D201" s="7">
        <v>0</v>
      </c>
      <c r="E201" s="313"/>
    </row>
    <row r="202" spans="1:5" ht="18" customHeight="1">
      <c r="A202" s="448"/>
      <c r="B202" s="99" t="s">
        <v>19</v>
      </c>
      <c r="C202" s="8"/>
      <c r="D202" s="7">
        <v>0</v>
      </c>
      <c r="E202" s="313"/>
    </row>
    <row r="203" spans="1:5" ht="18" customHeight="1">
      <c r="A203" s="448"/>
      <c r="B203" s="99" t="s">
        <v>42</v>
      </c>
      <c r="C203" s="8">
        <v>22.5</v>
      </c>
      <c r="D203" s="7">
        <v>16354.222222222224</v>
      </c>
      <c r="E203" s="313">
        <v>102.89739659425669</v>
      </c>
    </row>
    <row r="204" spans="1:5" ht="18" customHeight="1">
      <c r="A204" s="448"/>
      <c r="B204" s="99" t="s">
        <v>43</v>
      </c>
      <c r="C204" s="8">
        <v>289.0833333333333</v>
      </c>
      <c r="D204" s="7">
        <v>13792.456039204377</v>
      </c>
      <c r="E204" s="313">
        <v>123.69896052401188</v>
      </c>
    </row>
    <row r="205" spans="1:5" ht="15.75" customHeight="1">
      <c r="A205" s="448"/>
      <c r="B205" s="102" t="s">
        <v>8</v>
      </c>
      <c r="C205" s="8"/>
      <c r="D205" s="7">
        <v>0</v>
      </c>
      <c r="E205" s="313"/>
    </row>
    <row r="206" spans="1:5" ht="15.75" customHeight="1">
      <c r="A206" s="448"/>
      <c r="B206" s="332" t="s">
        <v>9</v>
      </c>
      <c r="C206" s="8">
        <v>199.08333333333334</v>
      </c>
      <c r="D206" s="7">
        <v>13816.119715362074</v>
      </c>
      <c r="E206" s="313">
        <v>123.5029264887505</v>
      </c>
    </row>
    <row r="207" spans="1:5" ht="15.75" customHeight="1">
      <c r="A207" s="448"/>
      <c r="B207" s="99" t="s">
        <v>44</v>
      </c>
      <c r="C207" s="8">
        <v>115.83333333333333</v>
      </c>
      <c r="D207" s="7">
        <v>13786.719424460434</v>
      </c>
      <c r="E207" s="313">
        <v>121.08375535644723</v>
      </c>
    </row>
    <row r="208" spans="1:5" ht="15.75" customHeight="1">
      <c r="A208" s="448"/>
      <c r="B208" s="102" t="s">
        <v>8</v>
      </c>
      <c r="C208" s="8"/>
      <c r="D208" s="7">
        <v>0</v>
      </c>
      <c r="E208" s="313"/>
    </row>
    <row r="209" spans="1:5" ht="15.75" customHeight="1">
      <c r="A209" s="448"/>
      <c r="B209" s="103" t="s">
        <v>10</v>
      </c>
      <c r="C209" s="8">
        <v>37.916666666666664</v>
      </c>
      <c r="D209" s="7">
        <v>13545.582417582418</v>
      </c>
      <c r="E209" s="313">
        <v>122.62786377708976</v>
      </c>
    </row>
    <row r="210" spans="1:5" ht="26.25" customHeight="1">
      <c r="A210" s="448"/>
      <c r="B210" s="10" t="s">
        <v>11</v>
      </c>
      <c r="C210" s="8">
        <v>32.583333333333336</v>
      </c>
      <c r="D210" s="7">
        <v>12936.189258312019</v>
      </c>
      <c r="E210" s="313">
        <v>113.42533915410975</v>
      </c>
    </row>
    <row r="211" spans="1:5" ht="15.75" customHeight="1">
      <c r="A211" s="448"/>
      <c r="B211" s="10" t="s">
        <v>13</v>
      </c>
      <c r="C211" s="8">
        <v>189.25</v>
      </c>
      <c r="D211" s="7">
        <v>22512.48348745047</v>
      </c>
      <c r="E211" s="313">
        <v>61.184157934747674</v>
      </c>
    </row>
    <row r="212" spans="1:5" ht="15.75" customHeight="1">
      <c r="A212" s="448"/>
      <c r="B212" s="102" t="s">
        <v>8</v>
      </c>
      <c r="C212" s="8"/>
      <c r="D212" s="7">
        <v>0</v>
      </c>
      <c r="E212" s="313"/>
    </row>
    <row r="213" spans="1:5" ht="15.75" customHeight="1">
      <c r="A213" s="448"/>
      <c r="B213" s="103" t="s">
        <v>12</v>
      </c>
      <c r="C213" s="8">
        <v>170.5</v>
      </c>
      <c r="D213" s="7">
        <v>22713.059628543506</v>
      </c>
      <c r="E213" s="313">
        <v>61.307601808977964</v>
      </c>
    </row>
    <row r="214" spans="1:5" ht="18" customHeight="1" thickBot="1">
      <c r="A214" s="449"/>
      <c r="B214" s="246" t="s">
        <v>41</v>
      </c>
      <c r="C214" s="50">
        <v>45.083333333333336</v>
      </c>
      <c r="D214" s="7">
        <v>9519.316081330866</v>
      </c>
      <c r="E214" s="313">
        <v>80.76881862941386</v>
      </c>
    </row>
    <row r="215" spans="1:5" ht="38.25" customHeight="1" thickBot="1">
      <c r="A215" s="325" t="s">
        <v>194</v>
      </c>
      <c r="B215" s="326" t="s">
        <v>208</v>
      </c>
      <c r="C215" s="327">
        <v>555</v>
      </c>
      <c r="D215" s="328">
        <v>18187.222222222223</v>
      </c>
      <c r="E215" s="329">
        <v>73.25800971832653</v>
      </c>
    </row>
    <row r="216" spans="1:5" ht="15.75" customHeight="1">
      <c r="A216" s="447"/>
      <c r="B216" s="233" t="s">
        <v>14</v>
      </c>
      <c r="C216" s="114"/>
      <c r="D216" s="7">
        <v>0</v>
      </c>
      <c r="E216" s="313"/>
    </row>
    <row r="217" spans="1:5" ht="18" customHeight="1">
      <c r="A217" s="448"/>
      <c r="B217" s="99" t="s">
        <v>3</v>
      </c>
      <c r="C217" s="8">
        <v>49</v>
      </c>
      <c r="D217" s="7">
        <v>35823.97959183674</v>
      </c>
      <c r="E217" s="313">
        <v>76.96164859761663</v>
      </c>
    </row>
    <row r="218" spans="1:5" ht="17.25" customHeight="1">
      <c r="A218" s="448"/>
      <c r="B218" s="99" t="s">
        <v>2</v>
      </c>
      <c r="C218" s="8">
        <v>0</v>
      </c>
      <c r="D218" s="7">
        <v>0</v>
      </c>
      <c r="E218" s="313"/>
    </row>
    <row r="219" spans="1:5" ht="27.75" customHeight="1">
      <c r="A219" s="448"/>
      <c r="B219" s="99" t="s">
        <v>19</v>
      </c>
      <c r="C219" s="8">
        <v>0</v>
      </c>
      <c r="D219" s="7">
        <v>0</v>
      </c>
      <c r="E219" s="313"/>
    </row>
    <row r="220" spans="1:5" ht="17.25" customHeight="1">
      <c r="A220" s="448"/>
      <c r="B220" s="99" t="s">
        <v>42</v>
      </c>
      <c r="C220" s="8">
        <v>33</v>
      </c>
      <c r="D220" s="7">
        <v>20557.828282828286</v>
      </c>
      <c r="E220" s="313">
        <v>79.42493284250322</v>
      </c>
    </row>
    <row r="221" spans="1:5" ht="15" customHeight="1">
      <c r="A221" s="448"/>
      <c r="B221" s="99" t="s">
        <v>43</v>
      </c>
      <c r="C221" s="8">
        <v>186</v>
      </c>
      <c r="D221" s="7">
        <v>12063.037634408602</v>
      </c>
      <c r="E221" s="313">
        <v>76.06646917237548</v>
      </c>
    </row>
    <row r="222" spans="1:5" ht="15.75" customHeight="1">
      <c r="A222" s="448"/>
      <c r="B222" s="102" t="s">
        <v>8</v>
      </c>
      <c r="C222" s="8"/>
      <c r="D222" s="7">
        <v>0</v>
      </c>
      <c r="E222" s="313"/>
    </row>
    <row r="223" spans="1:5" ht="15.75" customHeight="1">
      <c r="A223" s="448"/>
      <c r="B223" s="332" t="s">
        <v>9</v>
      </c>
      <c r="C223" s="8">
        <v>132</v>
      </c>
      <c r="D223" s="7">
        <v>11377.46212121212</v>
      </c>
      <c r="E223" s="313">
        <v>76.92472772144428</v>
      </c>
    </row>
    <row r="224" spans="1:5" ht="28.5" customHeight="1">
      <c r="A224" s="448"/>
      <c r="B224" s="99" t="s">
        <v>44</v>
      </c>
      <c r="C224" s="8">
        <v>82</v>
      </c>
      <c r="D224" s="7">
        <v>11665.548780487805</v>
      </c>
      <c r="E224" s="313">
        <v>77.18884168408748</v>
      </c>
    </row>
    <row r="225" spans="1:5" ht="15.75" customHeight="1">
      <c r="A225" s="448"/>
      <c r="B225" s="102" t="s">
        <v>8</v>
      </c>
      <c r="C225" s="8"/>
      <c r="D225" s="7">
        <v>0</v>
      </c>
      <c r="E225" s="313"/>
    </row>
    <row r="226" spans="1:5" ht="15.75" customHeight="1">
      <c r="A226" s="448"/>
      <c r="B226" s="103" t="s">
        <v>10</v>
      </c>
      <c r="C226" s="8">
        <v>14</v>
      </c>
      <c r="D226" s="7">
        <v>12686.309523809521</v>
      </c>
      <c r="E226" s="313">
        <v>74.92395668572819</v>
      </c>
    </row>
    <row r="227" spans="1:5" ht="30" customHeight="1">
      <c r="A227" s="448"/>
      <c r="B227" s="10" t="s">
        <v>11</v>
      </c>
      <c r="C227" s="8">
        <v>25</v>
      </c>
      <c r="D227" s="7">
        <v>13046.666666666666</v>
      </c>
      <c r="E227" s="313">
        <v>70.1458652590953</v>
      </c>
    </row>
    <row r="228" spans="1:5" ht="15.75" customHeight="1">
      <c r="A228" s="448"/>
      <c r="B228" s="10" t="s">
        <v>13</v>
      </c>
      <c r="C228" s="8">
        <v>135</v>
      </c>
      <c r="D228" s="7">
        <v>27302.654320987655</v>
      </c>
      <c r="E228" s="313">
        <v>71.70234275416463</v>
      </c>
    </row>
    <row r="229" spans="1:5" ht="15.75" customHeight="1">
      <c r="A229" s="448"/>
      <c r="B229" s="102" t="s">
        <v>8</v>
      </c>
      <c r="C229" s="8"/>
      <c r="D229" s="7">
        <v>0</v>
      </c>
      <c r="E229" s="313"/>
    </row>
    <row r="230" spans="1:5" ht="15.75" customHeight="1">
      <c r="A230" s="448"/>
      <c r="B230" s="103" t="s">
        <v>12</v>
      </c>
      <c r="C230" s="8">
        <v>135</v>
      </c>
      <c r="D230" s="7">
        <v>27302.654320987655</v>
      </c>
      <c r="E230" s="313">
        <v>71.70234275416463</v>
      </c>
    </row>
    <row r="231" spans="1:5" ht="18.75" customHeight="1" thickBot="1">
      <c r="A231" s="449"/>
      <c r="B231" s="246" t="s">
        <v>41</v>
      </c>
      <c r="C231" s="50">
        <v>45</v>
      </c>
      <c r="D231" s="7">
        <v>9951.111111111111</v>
      </c>
      <c r="E231" s="313">
        <v>45.63549950590561</v>
      </c>
    </row>
    <row r="232" spans="1:5" ht="20.25" customHeight="1" thickBot="1">
      <c r="A232" s="311" t="s">
        <v>134</v>
      </c>
      <c r="B232" s="334" t="s">
        <v>7</v>
      </c>
      <c r="C232" s="113">
        <v>959</v>
      </c>
      <c r="D232" s="312">
        <v>18758.226382950994</v>
      </c>
      <c r="E232" s="402" t="s">
        <v>225</v>
      </c>
    </row>
    <row r="233" spans="1:5" ht="15.75" customHeight="1">
      <c r="A233" s="450"/>
      <c r="B233" s="234" t="s">
        <v>14</v>
      </c>
      <c r="C233" s="114"/>
      <c r="D233" s="310">
        <v>0</v>
      </c>
      <c r="E233" s="314"/>
    </row>
    <row r="234" spans="1:5" ht="19.5" customHeight="1">
      <c r="A234" s="451"/>
      <c r="B234" s="225" t="s">
        <v>3</v>
      </c>
      <c r="C234" s="8">
        <v>61.4</v>
      </c>
      <c r="D234" s="7">
        <v>38745.25014929425</v>
      </c>
      <c r="E234" s="313">
        <v>107.83748457672027</v>
      </c>
    </row>
    <row r="235" spans="1:5" ht="17.25" customHeight="1">
      <c r="A235" s="451"/>
      <c r="B235" s="225" t="s">
        <v>2</v>
      </c>
      <c r="C235" s="8"/>
      <c r="D235" s="7">
        <v>0</v>
      </c>
      <c r="E235" s="313"/>
    </row>
    <row r="236" spans="1:5" ht="18" customHeight="1">
      <c r="A236" s="451"/>
      <c r="B236" s="225" t="s">
        <v>19</v>
      </c>
      <c r="C236" s="8"/>
      <c r="D236" s="7">
        <v>0</v>
      </c>
      <c r="E236" s="313"/>
    </row>
    <row r="237" spans="1:5" ht="17.25" customHeight="1">
      <c r="A237" s="451"/>
      <c r="B237" s="225" t="s">
        <v>42</v>
      </c>
      <c r="C237" s="8">
        <v>33.3</v>
      </c>
      <c r="D237" s="7">
        <v>22312.782732732736</v>
      </c>
      <c r="E237" s="313">
        <v>158.82376481162626</v>
      </c>
    </row>
    <row r="238" spans="1:5" ht="18" customHeight="1">
      <c r="A238" s="451"/>
      <c r="B238" s="225" t="s">
        <v>43</v>
      </c>
      <c r="C238" s="115">
        <v>281</v>
      </c>
      <c r="D238" s="7">
        <v>14917.536481613286</v>
      </c>
      <c r="E238" s="313">
        <v>152.69526355227654</v>
      </c>
    </row>
    <row r="239" spans="1:5" ht="15.75" customHeight="1">
      <c r="A239" s="451"/>
      <c r="B239" s="227" t="s">
        <v>8</v>
      </c>
      <c r="C239" s="8"/>
      <c r="D239" s="7">
        <v>0</v>
      </c>
      <c r="E239" s="313"/>
    </row>
    <row r="240" spans="1:5" ht="15.75" customHeight="1">
      <c r="A240" s="451"/>
      <c r="B240" s="331" t="s">
        <v>9</v>
      </c>
      <c r="C240" s="8">
        <v>217.8</v>
      </c>
      <c r="D240" s="7">
        <v>14047.122007958373</v>
      </c>
      <c r="E240" s="313">
        <v>165.62066311721821</v>
      </c>
    </row>
    <row r="241" spans="1:5" ht="18.75" customHeight="1">
      <c r="A241" s="451"/>
      <c r="B241" s="225" t="s">
        <v>44</v>
      </c>
      <c r="C241" s="115">
        <v>112.8</v>
      </c>
      <c r="D241" s="7">
        <v>14871.622177895979</v>
      </c>
      <c r="E241" s="313">
        <v>151.60077742178854</v>
      </c>
    </row>
    <row r="242" spans="1:5" ht="15.75" customHeight="1">
      <c r="A242" s="451"/>
      <c r="B242" s="227" t="s">
        <v>8</v>
      </c>
      <c r="C242" s="8"/>
      <c r="D242" s="7">
        <v>0</v>
      </c>
      <c r="E242" s="313"/>
    </row>
    <row r="243" spans="1:5" ht="15.75" customHeight="1">
      <c r="A243" s="451"/>
      <c r="B243" s="228" t="s">
        <v>10</v>
      </c>
      <c r="C243" s="8">
        <v>40</v>
      </c>
      <c r="D243" s="7">
        <v>14825.92052083333</v>
      </c>
      <c r="E243" s="313">
        <v>151.9160967986782</v>
      </c>
    </row>
    <row r="244" spans="1:5" ht="30.75" customHeight="1">
      <c r="A244" s="451"/>
      <c r="B244" s="230" t="s">
        <v>11</v>
      </c>
      <c r="C244" s="115">
        <v>99.5</v>
      </c>
      <c r="D244" s="7">
        <v>12092.242931323284</v>
      </c>
      <c r="E244" s="313">
        <v>136.67162653426092</v>
      </c>
    </row>
    <row r="245" spans="1:5" ht="15.75" customHeight="1">
      <c r="A245" s="451"/>
      <c r="B245" s="230" t="s">
        <v>13</v>
      </c>
      <c r="C245" s="8">
        <v>248.6</v>
      </c>
      <c r="D245" s="7">
        <v>27079.862821466886</v>
      </c>
      <c r="E245" s="313">
        <v>98.9265369696436</v>
      </c>
    </row>
    <row r="246" spans="1:5" ht="15.75" customHeight="1">
      <c r="A246" s="451"/>
      <c r="B246" s="227" t="s">
        <v>8</v>
      </c>
      <c r="C246" s="8"/>
      <c r="D246" s="7">
        <v>0</v>
      </c>
      <c r="E246" s="313"/>
    </row>
    <row r="247" spans="1:5" ht="15.75" customHeight="1">
      <c r="A247" s="451"/>
      <c r="B247" s="228" t="s">
        <v>12</v>
      </c>
      <c r="C247" s="8">
        <v>248.3</v>
      </c>
      <c r="D247" s="7">
        <v>25383.937692643307</v>
      </c>
      <c r="E247" s="313">
        <v>105.93893894852155</v>
      </c>
    </row>
    <row r="248" spans="1:5" ht="18" customHeight="1" thickBot="1">
      <c r="A248" s="451"/>
      <c r="B248" s="229" t="s">
        <v>41</v>
      </c>
      <c r="C248" s="11">
        <v>122.4</v>
      </c>
      <c r="D248" s="400">
        <v>8681.260416666668</v>
      </c>
      <c r="E248" s="401">
        <v>33.496032424867664</v>
      </c>
    </row>
    <row r="249" spans="1:5" ht="50.25" customHeight="1" thickBot="1">
      <c r="A249" s="476" t="s">
        <v>227</v>
      </c>
      <c r="B249" s="477"/>
      <c r="C249" s="477"/>
      <c r="D249" s="477"/>
      <c r="E249" s="478"/>
    </row>
    <row r="250" spans="1:5" ht="22.5" customHeight="1" thickBot="1">
      <c r="A250" s="336" t="s">
        <v>135</v>
      </c>
      <c r="B250" s="334" t="s">
        <v>7</v>
      </c>
      <c r="C250" s="113">
        <v>699</v>
      </c>
      <c r="D250" s="312">
        <v>17993.81258941345</v>
      </c>
      <c r="E250" s="312">
        <v>94.01134135354286</v>
      </c>
    </row>
    <row r="251" spans="1:5" ht="15.75" customHeight="1">
      <c r="A251" s="456"/>
      <c r="B251" s="233" t="s">
        <v>14</v>
      </c>
      <c r="C251" s="116"/>
      <c r="D251" s="7">
        <v>0</v>
      </c>
      <c r="E251" s="313"/>
    </row>
    <row r="252" spans="1:5" ht="15" customHeight="1">
      <c r="A252" s="448"/>
      <c r="B252" s="99" t="s">
        <v>3</v>
      </c>
      <c r="C252" s="115">
        <v>58</v>
      </c>
      <c r="D252" s="7">
        <v>37060.48850574713</v>
      </c>
      <c r="E252" s="313">
        <v>95.71591880223305</v>
      </c>
    </row>
    <row r="253" spans="1:5" ht="18" customHeight="1">
      <c r="A253" s="448"/>
      <c r="B253" s="99" t="s">
        <v>2</v>
      </c>
      <c r="C253" s="115"/>
      <c r="D253" s="7">
        <v>0</v>
      </c>
      <c r="E253" s="313"/>
    </row>
    <row r="254" spans="1:5" ht="18" customHeight="1">
      <c r="A254" s="448"/>
      <c r="B254" s="99" t="s">
        <v>19</v>
      </c>
      <c r="C254" s="115"/>
      <c r="D254" s="7">
        <v>0</v>
      </c>
      <c r="E254" s="313"/>
    </row>
    <row r="255" spans="1:5" ht="18" customHeight="1">
      <c r="A255" s="448"/>
      <c r="B255" s="99" t="s">
        <v>42</v>
      </c>
      <c r="C255" s="115">
        <v>38</v>
      </c>
      <c r="D255" s="7">
        <v>15884.64912280702</v>
      </c>
      <c r="E255" s="313">
        <v>95.98104404687558</v>
      </c>
    </row>
    <row r="256" spans="1:5" ht="15" customHeight="1">
      <c r="A256" s="448"/>
      <c r="B256" s="99" t="s">
        <v>43</v>
      </c>
      <c r="C256" s="115">
        <v>235</v>
      </c>
      <c r="D256" s="7">
        <v>12497.55319148936</v>
      </c>
      <c r="E256" s="313">
        <v>94.4159916973129</v>
      </c>
    </row>
    <row r="257" spans="1:5" ht="15.75" customHeight="1">
      <c r="A257" s="448"/>
      <c r="B257" s="102" t="s">
        <v>8</v>
      </c>
      <c r="C257" s="115"/>
      <c r="D257" s="7">
        <v>0</v>
      </c>
      <c r="E257" s="313"/>
    </row>
    <row r="258" spans="1:5" ht="15.75" customHeight="1">
      <c r="A258" s="448"/>
      <c r="B258" s="332" t="s">
        <v>9</v>
      </c>
      <c r="C258" s="115">
        <v>171</v>
      </c>
      <c r="D258" s="7">
        <v>12220.077972709552</v>
      </c>
      <c r="E258" s="313">
        <v>96.0710993256751</v>
      </c>
    </row>
    <row r="259" spans="1:5" ht="20.25" customHeight="1">
      <c r="A259" s="448"/>
      <c r="B259" s="99" t="s">
        <v>44</v>
      </c>
      <c r="C259" s="115">
        <v>111</v>
      </c>
      <c r="D259" s="7">
        <v>12452.927927927929</v>
      </c>
      <c r="E259" s="313">
        <v>95.67543539348141</v>
      </c>
    </row>
    <row r="260" spans="1:5" ht="15.75" customHeight="1">
      <c r="A260" s="448"/>
      <c r="B260" s="102" t="s">
        <v>8</v>
      </c>
      <c r="C260" s="115"/>
      <c r="D260" s="7">
        <v>0</v>
      </c>
      <c r="E260" s="313"/>
    </row>
    <row r="261" spans="1:5" ht="15.75" customHeight="1">
      <c r="A261" s="448"/>
      <c r="B261" s="103" t="s">
        <v>10</v>
      </c>
      <c r="C261" s="115">
        <v>18</v>
      </c>
      <c r="D261" s="7">
        <v>12250.925925925925</v>
      </c>
      <c r="E261" s="313">
        <v>95.09059621419172</v>
      </c>
    </row>
    <row r="262" spans="1:5" ht="27.75" customHeight="1">
      <c r="A262" s="448"/>
      <c r="B262" s="10" t="s">
        <v>11</v>
      </c>
      <c r="C262" s="115">
        <v>47</v>
      </c>
      <c r="D262" s="7">
        <v>12258.333333333334</v>
      </c>
      <c r="E262" s="313">
        <v>109.97943142584295</v>
      </c>
    </row>
    <row r="263" spans="1:5" ht="15.75" customHeight="1">
      <c r="A263" s="448"/>
      <c r="B263" s="10" t="s">
        <v>13</v>
      </c>
      <c r="C263" s="115">
        <v>165</v>
      </c>
      <c r="D263" s="7">
        <v>27508.88888888889</v>
      </c>
      <c r="E263" s="313">
        <v>92.64637311397527</v>
      </c>
    </row>
    <row r="264" spans="1:5" ht="15.75" customHeight="1">
      <c r="A264" s="448"/>
      <c r="B264" s="102" t="s">
        <v>8</v>
      </c>
      <c r="C264" s="115"/>
      <c r="D264" s="7">
        <v>0</v>
      </c>
      <c r="E264" s="313"/>
    </row>
    <row r="265" spans="1:5" ht="15.75" customHeight="1">
      <c r="A265" s="448"/>
      <c r="B265" s="103" t="s">
        <v>12</v>
      </c>
      <c r="C265" s="115">
        <v>164</v>
      </c>
      <c r="D265" s="7">
        <v>27593.445121951223</v>
      </c>
      <c r="E265" s="313">
        <v>92.66002029202876</v>
      </c>
    </row>
    <row r="266" spans="1:5" ht="18" customHeight="1" thickBot="1">
      <c r="A266" s="449"/>
      <c r="B266" s="246" t="s">
        <v>41</v>
      </c>
      <c r="C266" s="117">
        <v>45</v>
      </c>
      <c r="D266" s="7">
        <v>8672.037037037036</v>
      </c>
      <c r="E266" s="313">
        <v>65.34526106531018</v>
      </c>
    </row>
    <row r="267" spans="1:5" ht="20.25" customHeight="1" thickBot="1">
      <c r="A267" s="336" t="s">
        <v>136</v>
      </c>
      <c r="B267" s="334" t="s">
        <v>7</v>
      </c>
      <c r="C267" s="113">
        <v>387</v>
      </c>
      <c r="D267" s="312">
        <v>18385.099052540918</v>
      </c>
      <c r="E267" s="312">
        <v>96.41297763868558</v>
      </c>
    </row>
    <row r="268" spans="1:5" ht="15.75" customHeight="1">
      <c r="A268" s="447"/>
      <c r="B268" s="233" t="s">
        <v>14</v>
      </c>
      <c r="C268" s="118"/>
      <c r="D268" s="7">
        <v>0</v>
      </c>
      <c r="E268" s="313"/>
    </row>
    <row r="269" spans="1:5" ht="17.25" customHeight="1">
      <c r="A269" s="448"/>
      <c r="B269" s="99" t="s">
        <v>3</v>
      </c>
      <c r="C269" s="8">
        <v>31</v>
      </c>
      <c r="D269" s="7">
        <v>36497.31182795698</v>
      </c>
      <c r="E269" s="313">
        <v>88.95787991294328</v>
      </c>
    </row>
    <row r="270" spans="1:5" ht="18" customHeight="1">
      <c r="A270" s="448"/>
      <c r="B270" s="99" t="s">
        <v>2</v>
      </c>
      <c r="C270" s="8"/>
      <c r="D270" s="7">
        <v>0</v>
      </c>
      <c r="E270" s="313"/>
    </row>
    <row r="271" spans="1:5" ht="18" customHeight="1">
      <c r="A271" s="448"/>
      <c r="B271" s="99" t="s">
        <v>19</v>
      </c>
      <c r="C271" s="8"/>
      <c r="D271" s="7">
        <v>0</v>
      </c>
      <c r="E271" s="313"/>
    </row>
    <row r="272" spans="1:5" ht="18" customHeight="1">
      <c r="A272" s="448"/>
      <c r="B272" s="99" t="s">
        <v>42</v>
      </c>
      <c r="C272" s="8">
        <v>18</v>
      </c>
      <c r="D272" s="7">
        <v>16720.833333333332</v>
      </c>
      <c r="E272" s="313">
        <v>113.80608481868468</v>
      </c>
    </row>
    <row r="273" spans="1:5" ht="17.25" customHeight="1">
      <c r="A273" s="448"/>
      <c r="B273" s="99" t="s">
        <v>43</v>
      </c>
      <c r="C273" s="110">
        <v>145</v>
      </c>
      <c r="D273" s="7">
        <v>14562.183908045978</v>
      </c>
      <c r="E273" s="313">
        <v>133.34258114958763</v>
      </c>
    </row>
    <row r="274" spans="1:5" ht="15.75" customHeight="1">
      <c r="A274" s="448"/>
      <c r="B274" s="102" t="s">
        <v>8</v>
      </c>
      <c r="C274" s="8"/>
      <c r="D274" s="7">
        <v>0</v>
      </c>
      <c r="E274" s="313"/>
    </row>
    <row r="275" spans="1:5" ht="15.75" customHeight="1">
      <c r="A275" s="448"/>
      <c r="B275" s="332" t="s">
        <v>9</v>
      </c>
      <c r="C275" s="8">
        <v>98</v>
      </c>
      <c r="D275" s="7">
        <v>14330.272108843537</v>
      </c>
      <c r="E275" s="313">
        <v>133.02264143922903</v>
      </c>
    </row>
    <row r="276" spans="1:5" ht="29.25" customHeight="1">
      <c r="A276" s="448"/>
      <c r="B276" s="99" t="s">
        <v>44</v>
      </c>
      <c r="C276" s="8">
        <v>62</v>
      </c>
      <c r="D276" s="7">
        <v>14327.150537634407</v>
      </c>
      <c r="E276" s="313">
        <v>124.21309617229053</v>
      </c>
    </row>
    <row r="277" spans="1:5" ht="15.75" customHeight="1">
      <c r="A277" s="448"/>
      <c r="B277" s="102" t="s">
        <v>8</v>
      </c>
      <c r="C277" s="8"/>
      <c r="D277" s="7">
        <v>0</v>
      </c>
      <c r="E277" s="313"/>
    </row>
    <row r="278" spans="1:5" ht="15.75" customHeight="1">
      <c r="A278" s="448"/>
      <c r="B278" s="103" t="s">
        <v>10</v>
      </c>
      <c r="C278" s="8">
        <v>28</v>
      </c>
      <c r="D278" s="7">
        <v>13998.809523809525</v>
      </c>
      <c r="E278" s="313">
        <v>120.03248862897986</v>
      </c>
    </row>
    <row r="279" spans="1:5" ht="26.25" customHeight="1">
      <c r="A279" s="448"/>
      <c r="B279" s="10" t="s">
        <v>11</v>
      </c>
      <c r="C279" s="8">
        <v>5</v>
      </c>
      <c r="D279" s="7">
        <v>11821.666666666664</v>
      </c>
      <c r="E279" s="313">
        <v>111.10695587135379</v>
      </c>
    </row>
    <row r="280" spans="1:5" ht="15.75" customHeight="1">
      <c r="A280" s="448"/>
      <c r="B280" s="10" t="s">
        <v>13</v>
      </c>
      <c r="C280" s="8">
        <v>96</v>
      </c>
      <c r="D280" s="7">
        <v>24580.55555555555</v>
      </c>
      <c r="E280" s="313">
        <v>70.96277616189121</v>
      </c>
    </row>
    <row r="281" spans="1:5" ht="15.75" customHeight="1">
      <c r="A281" s="448"/>
      <c r="B281" s="102" t="s">
        <v>8</v>
      </c>
      <c r="C281" s="8"/>
      <c r="D281" s="7">
        <v>0</v>
      </c>
      <c r="E281" s="313"/>
    </row>
    <row r="282" spans="1:5" ht="15.75" customHeight="1">
      <c r="A282" s="448"/>
      <c r="B282" s="103" t="s">
        <v>12</v>
      </c>
      <c r="C282" s="8">
        <v>96</v>
      </c>
      <c r="D282" s="7">
        <v>24580.55555555555</v>
      </c>
      <c r="E282" s="313">
        <v>70.96277616189121</v>
      </c>
    </row>
    <row r="283" spans="1:5" ht="20.25" customHeight="1" thickBot="1">
      <c r="A283" s="449"/>
      <c r="B283" s="246" t="s">
        <v>41</v>
      </c>
      <c r="C283" s="50">
        <v>30</v>
      </c>
      <c r="D283" s="7">
        <v>8800.000000000002</v>
      </c>
      <c r="E283" s="313">
        <v>51.7346849602377</v>
      </c>
    </row>
    <row r="284" spans="1:5" ht="23.25" customHeight="1" thickBot="1">
      <c r="A284" s="336" t="s">
        <v>137</v>
      </c>
      <c r="B284" s="334" t="s">
        <v>7</v>
      </c>
      <c r="C284" s="113">
        <v>511.4</v>
      </c>
      <c r="D284" s="312">
        <v>19116.00508408291</v>
      </c>
      <c r="E284" s="312">
        <v>91.80735706767604</v>
      </c>
    </row>
    <row r="285" spans="1:5" ht="15.75" customHeight="1">
      <c r="A285" s="456"/>
      <c r="B285" s="233" t="s">
        <v>14</v>
      </c>
      <c r="C285" s="114"/>
      <c r="D285" s="7">
        <v>0</v>
      </c>
      <c r="E285" s="313"/>
    </row>
    <row r="286" spans="1:5" ht="18" customHeight="1">
      <c r="A286" s="448"/>
      <c r="B286" s="99" t="s">
        <v>3</v>
      </c>
      <c r="C286" s="8">
        <v>35</v>
      </c>
      <c r="D286" s="7">
        <v>37734.28571428573</v>
      </c>
      <c r="E286" s="313">
        <v>76.58315349339088</v>
      </c>
    </row>
    <row r="287" spans="1:5" ht="18" customHeight="1">
      <c r="A287" s="448"/>
      <c r="B287" s="99" t="s">
        <v>2</v>
      </c>
      <c r="C287" s="8">
        <v>12.8</v>
      </c>
      <c r="D287" s="7">
        <v>20374.999999999996</v>
      </c>
      <c r="E287" s="313">
        <v>97.72304421015326</v>
      </c>
    </row>
    <row r="288" spans="1:5" ht="18" customHeight="1">
      <c r="A288" s="448"/>
      <c r="B288" s="99" t="s">
        <v>19</v>
      </c>
      <c r="C288" s="8">
        <v>2</v>
      </c>
      <c r="D288" s="7">
        <v>18770.833333333332</v>
      </c>
      <c r="E288" s="313">
        <v>108.08561236623069</v>
      </c>
    </row>
    <row r="289" spans="1:5" ht="20.25" customHeight="1">
      <c r="A289" s="448"/>
      <c r="B289" s="99" t="s">
        <v>42</v>
      </c>
      <c r="C289" s="8">
        <v>52.4</v>
      </c>
      <c r="D289" s="7">
        <v>18471.055979643766</v>
      </c>
      <c r="E289" s="313">
        <v>101.90180207342812</v>
      </c>
    </row>
    <row r="290" spans="1:5" ht="18" customHeight="1">
      <c r="A290" s="448"/>
      <c r="B290" s="99" t="s">
        <v>43</v>
      </c>
      <c r="C290" s="8">
        <v>146.1</v>
      </c>
      <c r="D290" s="7">
        <v>15307.72302076203</v>
      </c>
      <c r="E290" s="313">
        <v>121.45071155456006</v>
      </c>
    </row>
    <row r="291" spans="1:5" ht="15.75" customHeight="1">
      <c r="A291" s="448"/>
      <c r="B291" s="102" t="s">
        <v>8</v>
      </c>
      <c r="C291" s="8"/>
      <c r="D291" s="7">
        <v>0</v>
      </c>
      <c r="E291" s="313"/>
    </row>
    <row r="292" spans="1:5" ht="15.75" customHeight="1">
      <c r="A292" s="448"/>
      <c r="B292" s="332" t="s">
        <v>9</v>
      </c>
      <c r="C292" s="8">
        <v>105.6</v>
      </c>
      <c r="D292" s="7">
        <v>15092.487373737373</v>
      </c>
      <c r="E292" s="313">
        <v>122.73097760943566</v>
      </c>
    </row>
    <row r="293" spans="1:5" ht="29.25" customHeight="1">
      <c r="A293" s="448"/>
      <c r="B293" s="99" t="s">
        <v>44</v>
      </c>
      <c r="C293" s="8">
        <v>81.9</v>
      </c>
      <c r="D293" s="7">
        <v>15462.555962555954</v>
      </c>
      <c r="E293" s="313">
        <v>126.37928558238782</v>
      </c>
    </row>
    <row r="294" spans="1:5" ht="15.75" customHeight="1">
      <c r="A294" s="448"/>
      <c r="B294" s="102" t="s">
        <v>8</v>
      </c>
      <c r="C294" s="8"/>
      <c r="D294" s="7">
        <v>0</v>
      </c>
      <c r="E294" s="313"/>
    </row>
    <row r="295" spans="1:5" ht="15.75" customHeight="1">
      <c r="A295" s="448"/>
      <c r="B295" s="103" t="s">
        <v>10</v>
      </c>
      <c r="C295" s="8">
        <v>23.3</v>
      </c>
      <c r="D295" s="7">
        <v>14630.543633762516</v>
      </c>
      <c r="E295" s="313">
        <v>126.0027556644213</v>
      </c>
    </row>
    <row r="296" spans="1:5" ht="30.75" customHeight="1">
      <c r="A296" s="448"/>
      <c r="B296" s="10" t="s">
        <v>11</v>
      </c>
      <c r="C296" s="8">
        <v>33.3</v>
      </c>
      <c r="D296" s="7">
        <v>13823.573573573574</v>
      </c>
      <c r="E296" s="313">
        <v>102.56342378116037</v>
      </c>
    </row>
    <row r="297" spans="1:5" ht="18.75" customHeight="1">
      <c r="A297" s="448"/>
      <c r="B297" s="10" t="s">
        <v>13</v>
      </c>
      <c r="C297" s="8">
        <v>110</v>
      </c>
      <c r="D297" s="7">
        <v>26066.212121212116</v>
      </c>
      <c r="E297" s="313">
        <v>68.3138683342461</v>
      </c>
    </row>
    <row r="298" spans="1:5" ht="15.75" customHeight="1">
      <c r="A298" s="448"/>
      <c r="B298" s="102" t="s">
        <v>8</v>
      </c>
      <c r="C298" s="8"/>
      <c r="D298" s="7">
        <v>0</v>
      </c>
      <c r="E298" s="313"/>
    </row>
    <row r="299" spans="1:5" ht="15.75" customHeight="1">
      <c r="A299" s="448"/>
      <c r="B299" s="103" t="s">
        <v>12</v>
      </c>
      <c r="C299" s="8">
        <v>110</v>
      </c>
      <c r="D299" s="7">
        <v>26066.212121212116</v>
      </c>
      <c r="E299" s="313">
        <v>68.3138683342461</v>
      </c>
    </row>
    <row r="300" spans="1:5" ht="17.25" customHeight="1" thickBot="1">
      <c r="A300" s="449"/>
      <c r="B300" s="246" t="s">
        <v>41</v>
      </c>
      <c r="C300" s="50">
        <v>37.9</v>
      </c>
      <c r="D300" s="7">
        <v>9460.422163588391</v>
      </c>
      <c r="E300" s="313">
        <v>63.46097802646151</v>
      </c>
    </row>
    <row r="301" spans="1:5" ht="23.25" customHeight="1" thickBot="1">
      <c r="A301" s="336" t="s">
        <v>138</v>
      </c>
      <c r="B301" s="334" t="s">
        <v>7</v>
      </c>
      <c r="C301" s="113">
        <v>373</v>
      </c>
      <c r="D301" s="312">
        <v>18376.764968722073</v>
      </c>
      <c r="E301" s="312">
        <v>105.33082787790617</v>
      </c>
    </row>
    <row r="302" spans="1:5" ht="15.75" customHeight="1">
      <c r="A302" s="447"/>
      <c r="B302" s="233" t="s">
        <v>14</v>
      </c>
      <c r="C302" s="119"/>
      <c r="D302" s="7">
        <v>0</v>
      </c>
      <c r="E302" s="313"/>
    </row>
    <row r="303" spans="1:5" ht="16.5" customHeight="1">
      <c r="A303" s="448"/>
      <c r="B303" s="99" t="s">
        <v>3</v>
      </c>
      <c r="C303" s="110">
        <v>30</v>
      </c>
      <c r="D303" s="7">
        <v>38588.055555555555</v>
      </c>
      <c r="E303" s="313">
        <v>109.78742249778568</v>
      </c>
    </row>
    <row r="304" spans="1:5" ht="15.75" customHeight="1">
      <c r="A304" s="448"/>
      <c r="B304" s="99" t="s">
        <v>2</v>
      </c>
      <c r="C304" s="110"/>
      <c r="D304" s="7">
        <v>0</v>
      </c>
      <c r="E304" s="313"/>
    </row>
    <row r="305" spans="1:5" ht="18" customHeight="1">
      <c r="A305" s="448"/>
      <c r="B305" s="99" t="s">
        <v>19</v>
      </c>
      <c r="C305" s="110"/>
      <c r="D305" s="7">
        <v>0</v>
      </c>
      <c r="E305" s="313"/>
    </row>
    <row r="306" spans="1:5" ht="18" customHeight="1">
      <c r="A306" s="448"/>
      <c r="B306" s="99" t="s">
        <v>42</v>
      </c>
      <c r="C306" s="110">
        <v>18</v>
      </c>
      <c r="D306" s="7">
        <v>16657.87037037037</v>
      </c>
      <c r="E306" s="313">
        <v>109.78087012156112</v>
      </c>
    </row>
    <row r="307" spans="1:5" ht="20.25" customHeight="1">
      <c r="A307" s="448"/>
      <c r="B307" s="99" t="s">
        <v>43</v>
      </c>
      <c r="C307" s="110">
        <v>130</v>
      </c>
      <c r="D307" s="7">
        <v>13445.705128205125</v>
      </c>
      <c r="E307" s="313">
        <v>109.17883767979379</v>
      </c>
    </row>
    <row r="308" spans="1:5" ht="15.75" customHeight="1">
      <c r="A308" s="448"/>
      <c r="B308" s="102" t="s">
        <v>8</v>
      </c>
      <c r="C308" s="110"/>
      <c r="D308" s="7">
        <v>0</v>
      </c>
      <c r="E308" s="313"/>
    </row>
    <row r="309" spans="1:5" ht="15.75" customHeight="1">
      <c r="A309" s="448"/>
      <c r="B309" s="332" t="s">
        <v>9</v>
      </c>
      <c r="C309" s="110">
        <v>81</v>
      </c>
      <c r="D309" s="7">
        <v>13146.707818930045</v>
      </c>
      <c r="E309" s="313">
        <v>109.83555693453302</v>
      </c>
    </row>
    <row r="310" spans="1:5" ht="18" customHeight="1">
      <c r="A310" s="448"/>
      <c r="B310" s="99" t="s">
        <v>44</v>
      </c>
      <c r="C310" s="110">
        <v>63</v>
      </c>
      <c r="D310" s="7">
        <v>13898.809523809521</v>
      </c>
      <c r="E310" s="313">
        <v>110.57400080279831</v>
      </c>
    </row>
    <row r="311" spans="1:5" ht="15.75" customHeight="1">
      <c r="A311" s="448"/>
      <c r="B311" s="102" t="s">
        <v>8</v>
      </c>
      <c r="C311" s="110"/>
      <c r="D311" s="7">
        <v>0</v>
      </c>
      <c r="E311" s="313"/>
    </row>
    <row r="312" spans="1:5" ht="15.75" customHeight="1">
      <c r="A312" s="448"/>
      <c r="B312" s="103" t="s">
        <v>10</v>
      </c>
      <c r="C312" s="110">
        <v>10</v>
      </c>
      <c r="D312" s="7">
        <v>13998.333333333336</v>
      </c>
      <c r="E312" s="313">
        <v>105.13793103448275</v>
      </c>
    </row>
    <row r="313" spans="1:5" ht="28.5" customHeight="1">
      <c r="A313" s="448"/>
      <c r="B313" s="10" t="s">
        <v>11</v>
      </c>
      <c r="C313" s="110">
        <v>22</v>
      </c>
      <c r="D313" s="7">
        <v>12457.954545454544</v>
      </c>
      <c r="E313" s="313">
        <v>105.86467324290997</v>
      </c>
    </row>
    <row r="314" spans="1:5" ht="15.75" customHeight="1">
      <c r="A314" s="448"/>
      <c r="B314" s="10" t="s">
        <v>13</v>
      </c>
      <c r="C314" s="110">
        <v>78</v>
      </c>
      <c r="D314" s="7">
        <v>28477.24358974359</v>
      </c>
      <c r="E314" s="313">
        <v>103.45623864324651</v>
      </c>
    </row>
    <row r="315" spans="1:5" ht="15.75" customHeight="1">
      <c r="A315" s="448"/>
      <c r="B315" s="102" t="s">
        <v>8</v>
      </c>
      <c r="C315" s="110"/>
      <c r="D315" s="7">
        <v>0</v>
      </c>
      <c r="E315" s="313"/>
    </row>
    <row r="316" spans="1:5" ht="15.75" customHeight="1">
      <c r="A316" s="448"/>
      <c r="B316" s="103" t="s">
        <v>12</v>
      </c>
      <c r="C316" s="110">
        <v>78</v>
      </c>
      <c r="D316" s="7">
        <v>28477.24358974359</v>
      </c>
      <c r="E316" s="313">
        <v>103.45623864324651</v>
      </c>
    </row>
    <row r="317" spans="1:5" ht="21" customHeight="1" thickBot="1">
      <c r="A317" s="449"/>
      <c r="B317" s="246" t="s">
        <v>41</v>
      </c>
      <c r="C317" s="120">
        <v>32</v>
      </c>
      <c r="D317" s="7">
        <v>8693.229166666666</v>
      </c>
      <c r="E317" s="313">
        <v>66.64216406939134</v>
      </c>
    </row>
    <row r="318" spans="1:5" ht="41.25" customHeight="1" thickBot="1">
      <c r="A318" s="336" t="s">
        <v>139</v>
      </c>
      <c r="B318" s="326" t="s">
        <v>208</v>
      </c>
      <c r="C318" s="113">
        <v>988</v>
      </c>
      <c r="D318" s="312">
        <v>16662.137314439944</v>
      </c>
      <c r="E318" s="312">
        <v>57.01054053402157</v>
      </c>
    </row>
    <row r="319" spans="1:5" ht="15.75" customHeight="1">
      <c r="A319" s="462"/>
      <c r="B319" s="234" t="s">
        <v>14</v>
      </c>
      <c r="C319" s="114"/>
      <c r="D319" s="7">
        <v>0</v>
      </c>
      <c r="E319" s="313"/>
    </row>
    <row r="320" spans="1:5" ht="18" customHeight="1">
      <c r="A320" s="451"/>
      <c r="B320" s="225" t="s">
        <v>3</v>
      </c>
      <c r="C320" s="8">
        <v>60</v>
      </c>
      <c r="D320" s="7">
        <v>35866.805555555555</v>
      </c>
      <c r="E320" s="313">
        <v>49.65464653360879</v>
      </c>
    </row>
    <row r="321" spans="1:5" ht="17.25" customHeight="1">
      <c r="A321" s="451"/>
      <c r="B321" s="225" t="s">
        <v>2</v>
      </c>
      <c r="C321" s="8"/>
      <c r="D321" s="7">
        <v>0</v>
      </c>
      <c r="E321" s="313"/>
    </row>
    <row r="322" spans="1:5" ht="17.25" customHeight="1">
      <c r="A322" s="451"/>
      <c r="B322" s="225" t="s">
        <v>19</v>
      </c>
      <c r="C322" s="8"/>
      <c r="D322" s="7">
        <v>0</v>
      </c>
      <c r="E322" s="313"/>
    </row>
    <row r="323" spans="1:5" ht="18.75" customHeight="1">
      <c r="A323" s="451"/>
      <c r="B323" s="225" t="s">
        <v>42</v>
      </c>
      <c r="C323" s="8">
        <v>36</v>
      </c>
      <c r="D323" s="7">
        <v>16393.055555555555</v>
      </c>
      <c r="E323" s="313">
        <v>59.88729024336491</v>
      </c>
    </row>
    <row r="324" spans="1:5" ht="16.5" customHeight="1">
      <c r="A324" s="451"/>
      <c r="B324" s="225" t="s">
        <v>43</v>
      </c>
      <c r="C324" s="8">
        <v>323</v>
      </c>
      <c r="D324" s="7">
        <v>11847.445820433431</v>
      </c>
      <c r="E324" s="313">
        <v>59.45329388442266</v>
      </c>
    </row>
    <row r="325" spans="1:5" ht="15.75" customHeight="1">
      <c r="A325" s="451"/>
      <c r="B325" s="227" t="s">
        <v>8</v>
      </c>
      <c r="C325" s="8"/>
      <c r="D325" s="7">
        <v>0</v>
      </c>
      <c r="E325" s="313"/>
    </row>
    <row r="326" spans="1:5" ht="15.75" customHeight="1">
      <c r="A326" s="451"/>
      <c r="B326" s="331" t="s">
        <v>9</v>
      </c>
      <c r="C326" s="8">
        <v>241</v>
      </c>
      <c r="D326" s="7">
        <v>11210.650069156296</v>
      </c>
      <c r="E326" s="313">
        <v>64.97094609340898</v>
      </c>
    </row>
    <row r="327" spans="1:5" ht="18.75" customHeight="1">
      <c r="A327" s="451"/>
      <c r="B327" s="225" t="s">
        <v>44</v>
      </c>
      <c r="C327" s="115">
        <v>167</v>
      </c>
      <c r="D327" s="7">
        <v>13267.41516966068</v>
      </c>
      <c r="E327" s="313">
        <v>63.59321123102413</v>
      </c>
    </row>
    <row r="328" spans="1:5" ht="15.75" customHeight="1">
      <c r="A328" s="451"/>
      <c r="B328" s="227" t="s">
        <v>8</v>
      </c>
      <c r="C328" s="8"/>
      <c r="D328" s="7">
        <v>0</v>
      </c>
      <c r="E328" s="313"/>
    </row>
    <row r="329" spans="1:5" ht="15.75" customHeight="1">
      <c r="A329" s="451"/>
      <c r="B329" s="228" t="s">
        <v>10</v>
      </c>
      <c r="C329" s="115">
        <v>44</v>
      </c>
      <c r="D329" s="7">
        <v>11808.143939393936</v>
      </c>
      <c r="E329" s="313">
        <v>66.74979856501552</v>
      </c>
    </row>
    <row r="330" spans="1:5" ht="28.5" customHeight="1">
      <c r="A330" s="451"/>
      <c r="B330" s="230" t="s">
        <v>11</v>
      </c>
      <c r="C330" s="8">
        <v>118</v>
      </c>
      <c r="D330" s="7">
        <v>11917.796610169491</v>
      </c>
      <c r="E330" s="313">
        <v>61.428395061728395</v>
      </c>
    </row>
    <row r="331" spans="1:5" ht="15.75" customHeight="1">
      <c r="A331" s="451"/>
      <c r="B331" s="230" t="s">
        <v>13</v>
      </c>
      <c r="C331" s="8">
        <v>203</v>
      </c>
      <c r="D331" s="7">
        <v>27735.303776683086</v>
      </c>
      <c r="E331" s="313">
        <v>55.687994972464715</v>
      </c>
    </row>
    <row r="332" spans="1:5" ht="15.75" customHeight="1">
      <c r="A332" s="451"/>
      <c r="B332" s="227" t="s">
        <v>8</v>
      </c>
      <c r="C332" s="8"/>
      <c r="D332" s="7">
        <v>0</v>
      </c>
      <c r="E332" s="313"/>
    </row>
    <row r="333" spans="1:5" ht="15.75" customHeight="1">
      <c r="A333" s="451"/>
      <c r="B333" s="228" t="s">
        <v>12</v>
      </c>
      <c r="C333" s="8">
        <v>199</v>
      </c>
      <c r="D333" s="7">
        <v>27882.998324958127</v>
      </c>
      <c r="E333" s="313">
        <v>55.58751101507708</v>
      </c>
    </row>
    <row r="334" spans="1:5" ht="18.75" customHeight="1" thickBot="1">
      <c r="A334" s="452"/>
      <c r="B334" s="247" t="s">
        <v>41</v>
      </c>
      <c r="C334" s="50">
        <v>81</v>
      </c>
      <c r="D334" s="7">
        <v>7914.609053497942</v>
      </c>
      <c r="E334" s="313">
        <v>46.563314226159456</v>
      </c>
    </row>
    <row r="335" spans="1:5" ht="45.75" customHeight="1" thickBot="1">
      <c r="A335" s="406" t="s">
        <v>232</v>
      </c>
      <c r="B335" s="326" t="s">
        <v>233</v>
      </c>
      <c r="C335" s="113">
        <v>267</v>
      </c>
      <c r="D335" s="312">
        <v>23025</v>
      </c>
      <c r="E335" s="402" t="s">
        <v>246</v>
      </c>
    </row>
    <row r="336" spans="1:5" ht="68.25" customHeight="1" thickBot="1">
      <c r="A336" s="479" t="s">
        <v>234</v>
      </c>
      <c r="B336" s="480"/>
      <c r="C336" s="480"/>
      <c r="D336" s="480"/>
      <c r="E336" s="481"/>
    </row>
    <row r="337" spans="1:5" ht="45.75" customHeight="1" thickBot="1">
      <c r="A337" s="453" t="s">
        <v>243</v>
      </c>
      <c r="B337" s="407" t="s">
        <v>209</v>
      </c>
      <c r="C337" s="408">
        <v>56</v>
      </c>
      <c r="D337" s="409">
        <v>24338</v>
      </c>
      <c r="E337" s="409">
        <v>71</v>
      </c>
    </row>
    <row r="338" spans="1:5" ht="15.75" customHeight="1">
      <c r="A338" s="454"/>
      <c r="B338" s="233" t="s">
        <v>14</v>
      </c>
      <c r="C338" s="114"/>
      <c r="D338" s="7">
        <v>0</v>
      </c>
      <c r="E338" s="313"/>
    </row>
    <row r="339" spans="1:5" ht="28.5" customHeight="1">
      <c r="A339" s="454"/>
      <c r="B339" s="99" t="s">
        <v>3</v>
      </c>
      <c r="C339" s="8">
        <v>2</v>
      </c>
      <c r="D339" s="7">
        <v>46164</v>
      </c>
      <c r="E339" s="313">
        <v>48</v>
      </c>
    </row>
    <row r="340" spans="1:5" ht="15.75" customHeight="1">
      <c r="A340" s="454"/>
      <c r="B340" s="99" t="s">
        <v>2</v>
      </c>
      <c r="C340" s="8">
        <v>5</v>
      </c>
      <c r="D340" s="7">
        <v>37763</v>
      </c>
      <c r="E340" s="313">
        <v>61</v>
      </c>
    </row>
    <row r="341" spans="1:5" ht="16.5" customHeight="1">
      <c r="A341" s="454"/>
      <c r="B341" s="99" t="s">
        <v>19</v>
      </c>
      <c r="C341" s="8"/>
      <c r="D341" s="7">
        <v>0</v>
      </c>
      <c r="E341" s="313"/>
    </row>
    <row r="342" spans="1:5" ht="18" customHeight="1">
      <c r="A342" s="454"/>
      <c r="B342" s="99" t="s">
        <v>42</v>
      </c>
      <c r="C342" s="8">
        <v>7</v>
      </c>
      <c r="D342" s="7">
        <v>28597</v>
      </c>
      <c r="E342" s="313">
        <v>73</v>
      </c>
    </row>
    <row r="343" spans="1:5" ht="26.25" customHeight="1">
      <c r="A343" s="454"/>
      <c r="B343" s="99" t="s">
        <v>43</v>
      </c>
      <c r="C343" s="8">
        <v>9</v>
      </c>
      <c r="D343" s="7">
        <v>22745</v>
      </c>
      <c r="E343" s="313">
        <v>82</v>
      </c>
    </row>
    <row r="344" spans="1:5" ht="15.75" customHeight="1">
      <c r="A344" s="454"/>
      <c r="B344" s="102" t="s">
        <v>8</v>
      </c>
      <c r="C344" s="8"/>
      <c r="D344" s="7">
        <v>0</v>
      </c>
      <c r="E344" s="313"/>
    </row>
    <row r="345" spans="1:5" ht="15.75" customHeight="1">
      <c r="A345" s="454"/>
      <c r="B345" s="332" t="s">
        <v>9</v>
      </c>
      <c r="C345" s="8">
        <v>7</v>
      </c>
      <c r="D345" s="7">
        <v>22785</v>
      </c>
      <c r="E345" s="313">
        <v>81</v>
      </c>
    </row>
    <row r="346" spans="1:5" ht="30.75" customHeight="1">
      <c r="A346" s="454"/>
      <c r="B346" s="99" t="s">
        <v>44</v>
      </c>
      <c r="C346" s="8">
        <v>6</v>
      </c>
      <c r="D346" s="7">
        <v>23485</v>
      </c>
      <c r="E346" s="313">
        <v>83</v>
      </c>
    </row>
    <row r="347" spans="1:5" ht="15.75" customHeight="1">
      <c r="A347" s="454"/>
      <c r="B347" s="102" t="s">
        <v>8</v>
      </c>
      <c r="C347" s="8"/>
      <c r="D347" s="7">
        <v>0</v>
      </c>
      <c r="E347" s="313"/>
    </row>
    <row r="348" spans="1:5" ht="15.75" customHeight="1">
      <c r="A348" s="454"/>
      <c r="B348" s="103" t="s">
        <v>10</v>
      </c>
      <c r="C348" s="8">
        <v>1</v>
      </c>
      <c r="D348" s="7">
        <v>11044</v>
      </c>
      <c r="E348" s="313">
        <v>69</v>
      </c>
    </row>
    <row r="349" spans="1:5" ht="25.5" customHeight="1">
      <c r="A349" s="454"/>
      <c r="B349" s="10" t="s">
        <v>11</v>
      </c>
      <c r="C349" s="8">
        <v>5</v>
      </c>
      <c r="D349" s="7">
        <v>20912</v>
      </c>
      <c r="E349" s="313">
        <v>73</v>
      </c>
    </row>
    <row r="350" spans="1:5" ht="15.75" customHeight="1">
      <c r="A350" s="454"/>
      <c r="B350" s="10" t="s">
        <v>13</v>
      </c>
      <c r="C350" s="8">
        <v>16</v>
      </c>
      <c r="D350" s="7">
        <v>41907</v>
      </c>
      <c r="E350" s="313">
        <v>60</v>
      </c>
    </row>
    <row r="351" spans="1:5" ht="15.75" customHeight="1">
      <c r="A351" s="454"/>
      <c r="B351" s="102" t="s">
        <v>8</v>
      </c>
      <c r="C351" s="8"/>
      <c r="D351" s="7">
        <v>0</v>
      </c>
      <c r="E351" s="313"/>
    </row>
    <row r="352" spans="1:5" ht="15.75" customHeight="1">
      <c r="A352" s="454"/>
      <c r="B352" s="103" t="s">
        <v>12</v>
      </c>
      <c r="C352" s="8">
        <v>16</v>
      </c>
      <c r="D352" s="7">
        <v>41907</v>
      </c>
      <c r="E352" s="313">
        <v>60</v>
      </c>
    </row>
    <row r="353" spans="1:5" ht="21" customHeight="1" thickBot="1">
      <c r="A353" s="455"/>
      <c r="B353" s="104" t="s">
        <v>41</v>
      </c>
      <c r="C353" s="11">
        <v>6</v>
      </c>
      <c r="D353" s="400">
        <v>15006</v>
      </c>
      <c r="E353" s="401">
        <v>121</v>
      </c>
    </row>
    <row r="354" spans="1:5" ht="38.25" customHeight="1" thickBot="1">
      <c r="A354" s="453" t="s">
        <v>244</v>
      </c>
      <c r="B354" s="407" t="s">
        <v>208</v>
      </c>
      <c r="C354" s="410">
        <v>10</v>
      </c>
      <c r="D354" s="409">
        <v>27094</v>
      </c>
      <c r="E354" s="409">
        <v>60</v>
      </c>
    </row>
    <row r="355" spans="1:5" ht="21" customHeight="1">
      <c r="A355" s="454"/>
      <c r="B355" s="233" t="s">
        <v>14</v>
      </c>
      <c r="C355" s="114"/>
      <c r="D355" s="7">
        <v>0</v>
      </c>
      <c r="E355" s="313"/>
    </row>
    <row r="356" spans="1:5" ht="33" customHeight="1">
      <c r="A356" s="454"/>
      <c r="B356" s="99" t="s">
        <v>3</v>
      </c>
      <c r="C356" s="8">
        <v>2</v>
      </c>
      <c r="D356" s="7">
        <v>46600</v>
      </c>
      <c r="E356" s="313">
        <v>48</v>
      </c>
    </row>
    <row r="357" spans="1:5" ht="28.5" customHeight="1">
      <c r="A357" s="454"/>
      <c r="B357" s="99" t="s">
        <v>2</v>
      </c>
      <c r="C357" s="8"/>
      <c r="D357" s="7"/>
      <c r="E357" s="313"/>
    </row>
    <row r="358" spans="1:5" ht="28.5" customHeight="1">
      <c r="A358" s="454"/>
      <c r="B358" s="99" t="s">
        <v>19</v>
      </c>
      <c r="C358" s="8"/>
      <c r="D358" s="7">
        <v>0</v>
      </c>
      <c r="E358" s="313"/>
    </row>
    <row r="359" spans="1:5" ht="30.75" customHeight="1">
      <c r="A359" s="454"/>
      <c r="B359" s="99" t="s">
        <v>42</v>
      </c>
      <c r="C359" s="8">
        <v>2</v>
      </c>
      <c r="D359" s="7">
        <v>28533</v>
      </c>
      <c r="E359" s="313">
        <v>72</v>
      </c>
    </row>
    <row r="360" spans="1:5" ht="31.5" customHeight="1">
      <c r="A360" s="454"/>
      <c r="B360" s="99" t="s">
        <v>43</v>
      </c>
      <c r="C360" s="8">
        <v>3</v>
      </c>
      <c r="D360" s="7">
        <v>17195</v>
      </c>
      <c r="E360" s="313">
        <v>76</v>
      </c>
    </row>
    <row r="361" spans="1:5" ht="21" customHeight="1">
      <c r="A361" s="454"/>
      <c r="B361" s="102" t="s">
        <v>8</v>
      </c>
      <c r="C361" s="8"/>
      <c r="D361" s="7">
        <v>0</v>
      </c>
      <c r="E361" s="313"/>
    </row>
    <row r="362" spans="1:5" ht="21" customHeight="1">
      <c r="A362" s="454"/>
      <c r="B362" s="332" t="s">
        <v>9</v>
      </c>
      <c r="C362" s="8">
        <v>2</v>
      </c>
      <c r="D362" s="7">
        <v>20073</v>
      </c>
      <c r="E362" s="313">
        <v>79</v>
      </c>
    </row>
    <row r="363" spans="1:5" ht="33.75" customHeight="1">
      <c r="A363" s="454"/>
      <c r="B363" s="99" t="s">
        <v>44</v>
      </c>
      <c r="C363" s="8">
        <v>1</v>
      </c>
      <c r="D363" s="7">
        <v>15925</v>
      </c>
      <c r="E363" s="313">
        <v>67</v>
      </c>
    </row>
    <row r="364" spans="1:5" ht="21" customHeight="1">
      <c r="A364" s="454"/>
      <c r="B364" s="102" t="s">
        <v>8</v>
      </c>
      <c r="C364" s="8"/>
      <c r="D364" s="7">
        <v>0</v>
      </c>
      <c r="E364" s="313"/>
    </row>
    <row r="365" spans="1:5" ht="21" customHeight="1">
      <c r="A365" s="454"/>
      <c r="B365" s="103" t="s">
        <v>10</v>
      </c>
      <c r="C365" s="8">
        <v>0</v>
      </c>
      <c r="D365" s="7">
        <v>0</v>
      </c>
      <c r="E365" s="313">
        <v>0</v>
      </c>
    </row>
    <row r="366" spans="1:5" ht="27.75" customHeight="1">
      <c r="A366" s="454"/>
      <c r="B366" s="10" t="s">
        <v>11</v>
      </c>
      <c r="C366" s="8">
        <v>0</v>
      </c>
      <c r="D366" s="7">
        <v>0</v>
      </c>
      <c r="E366" s="313">
        <v>0</v>
      </c>
    </row>
    <row r="367" spans="1:5" ht="21" customHeight="1">
      <c r="A367" s="454"/>
      <c r="B367" s="10" t="s">
        <v>13</v>
      </c>
      <c r="C367" s="8">
        <v>2</v>
      </c>
      <c r="D367" s="7">
        <v>30873</v>
      </c>
      <c r="E367" s="313">
        <v>57</v>
      </c>
    </row>
    <row r="368" spans="1:5" ht="21" customHeight="1">
      <c r="A368" s="454"/>
      <c r="B368" s="102" t="s">
        <v>8</v>
      </c>
      <c r="C368" s="8"/>
      <c r="D368" s="7">
        <v>0</v>
      </c>
      <c r="E368" s="313"/>
    </row>
    <row r="369" spans="1:5" ht="21" customHeight="1">
      <c r="A369" s="454"/>
      <c r="B369" s="103" t="s">
        <v>12</v>
      </c>
      <c r="C369" s="8">
        <v>2</v>
      </c>
      <c r="D369" s="7">
        <v>30873</v>
      </c>
      <c r="E369" s="313">
        <v>57</v>
      </c>
    </row>
    <row r="370" spans="1:5" ht="21" customHeight="1" thickBot="1">
      <c r="A370" s="455"/>
      <c r="B370" s="246" t="s">
        <v>41</v>
      </c>
      <c r="C370" s="50">
        <v>0</v>
      </c>
      <c r="D370" s="315">
        <v>0</v>
      </c>
      <c r="E370" s="316">
        <v>0</v>
      </c>
    </row>
    <row r="371" spans="1:5" ht="41.25" customHeight="1" thickBot="1">
      <c r="A371" s="453" t="s">
        <v>245</v>
      </c>
      <c r="B371" s="407" t="s">
        <v>208</v>
      </c>
      <c r="C371" s="410">
        <v>12</v>
      </c>
      <c r="D371" s="409">
        <v>25514</v>
      </c>
      <c r="E371" s="409">
        <v>59</v>
      </c>
    </row>
    <row r="372" spans="1:5" ht="21" customHeight="1">
      <c r="A372" s="454"/>
      <c r="B372" s="233" t="s">
        <v>14</v>
      </c>
      <c r="C372" s="114"/>
      <c r="D372" s="7">
        <v>0</v>
      </c>
      <c r="E372" s="313"/>
    </row>
    <row r="373" spans="1:5" ht="17.25" customHeight="1">
      <c r="A373" s="454"/>
      <c r="B373" s="99" t="s">
        <v>3</v>
      </c>
      <c r="C373" s="8">
        <v>2</v>
      </c>
      <c r="D373" s="7">
        <v>39850</v>
      </c>
      <c r="E373" s="313">
        <v>47</v>
      </c>
    </row>
    <row r="374" spans="1:5" ht="14.25" customHeight="1">
      <c r="A374" s="454"/>
      <c r="B374" s="99" t="s">
        <v>2</v>
      </c>
      <c r="C374" s="8"/>
      <c r="D374" s="7"/>
      <c r="E374" s="313"/>
    </row>
    <row r="375" spans="1:5" ht="15" customHeight="1">
      <c r="A375" s="454"/>
      <c r="B375" s="99" t="s">
        <v>19</v>
      </c>
      <c r="C375" s="8"/>
      <c r="D375" s="7">
        <v>0</v>
      </c>
      <c r="E375" s="313"/>
    </row>
    <row r="376" spans="1:5" ht="35.25" customHeight="1">
      <c r="A376" s="454"/>
      <c r="B376" s="99" t="s">
        <v>42</v>
      </c>
      <c r="C376" s="8">
        <v>1</v>
      </c>
      <c r="D376" s="7">
        <v>30129</v>
      </c>
      <c r="E376" s="313">
        <v>78</v>
      </c>
    </row>
    <row r="377" spans="1:5" ht="27" customHeight="1">
      <c r="A377" s="454"/>
      <c r="B377" s="99" t="s">
        <v>43</v>
      </c>
      <c r="C377" s="8">
        <v>4</v>
      </c>
      <c r="D377" s="7">
        <v>18407</v>
      </c>
      <c r="E377" s="313">
        <v>90</v>
      </c>
    </row>
    <row r="378" spans="1:5" ht="21" customHeight="1">
      <c r="A378" s="454"/>
      <c r="B378" s="102" t="s">
        <v>8</v>
      </c>
      <c r="C378" s="8"/>
      <c r="D378" s="7">
        <v>0</v>
      </c>
      <c r="E378" s="313"/>
    </row>
    <row r="379" spans="1:5" ht="21" customHeight="1">
      <c r="A379" s="454"/>
      <c r="B379" s="332" t="s">
        <v>9</v>
      </c>
      <c r="C379" s="8">
        <v>3</v>
      </c>
      <c r="D379" s="7">
        <v>18203</v>
      </c>
      <c r="E379" s="313">
        <v>90</v>
      </c>
    </row>
    <row r="380" spans="1:5" ht="21" customHeight="1">
      <c r="A380" s="454"/>
      <c r="B380" s="99" t="s">
        <v>44</v>
      </c>
      <c r="C380" s="8">
        <v>1</v>
      </c>
      <c r="D380" s="7">
        <v>17594</v>
      </c>
      <c r="E380" s="313">
        <v>94</v>
      </c>
    </row>
    <row r="381" spans="1:5" ht="21" customHeight="1">
      <c r="A381" s="454"/>
      <c r="B381" s="102" t="s">
        <v>8</v>
      </c>
      <c r="C381" s="8"/>
      <c r="D381" s="7">
        <v>0</v>
      </c>
      <c r="E381" s="313"/>
    </row>
    <row r="382" spans="1:5" ht="21" customHeight="1">
      <c r="A382" s="454"/>
      <c r="B382" s="103" t="s">
        <v>10</v>
      </c>
      <c r="C382" s="8">
        <v>1</v>
      </c>
      <c r="D382" s="7">
        <v>20030</v>
      </c>
      <c r="E382" s="313">
        <v>91</v>
      </c>
    </row>
    <row r="383" spans="1:5" ht="29.25" customHeight="1">
      <c r="A383" s="454"/>
      <c r="B383" s="10" t="s">
        <v>11</v>
      </c>
      <c r="C383" s="8">
        <v>0</v>
      </c>
      <c r="D383" s="7">
        <v>0</v>
      </c>
      <c r="E383" s="313">
        <v>0</v>
      </c>
    </row>
    <row r="384" spans="1:5" ht="21" customHeight="1">
      <c r="A384" s="454"/>
      <c r="B384" s="10" t="s">
        <v>13</v>
      </c>
      <c r="C384" s="8">
        <v>3</v>
      </c>
      <c r="D384" s="7">
        <v>29028</v>
      </c>
      <c r="E384" s="313">
        <v>33</v>
      </c>
    </row>
    <row r="385" spans="1:5" ht="21" customHeight="1">
      <c r="A385" s="454"/>
      <c r="B385" s="102" t="s">
        <v>8</v>
      </c>
      <c r="C385" s="8"/>
      <c r="D385" s="7">
        <v>0</v>
      </c>
      <c r="E385" s="313"/>
    </row>
    <row r="386" spans="1:5" ht="21" customHeight="1">
      <c r="A386" s="454"/>
      <c r="B386" s="103" t="s">
        <v>12</v>
      </c>
      <c r="C386" s="8">
        <v>3</v>
      </c>
      <c r="D386" s="7">
        <v>29028</v>
      </c>
      <c r="E386" s="313">
        <v>33</v>
      </c>
    </row>
    <row r="387" spans="1:5" ht="21" customHeight="1" thickBot="1">
      <c r="A387" s="455"/>
      <c r="B387" s="246" t="s">
        <v>41</v>
      </c>
      <c r="C387" s="50">
        <v>0</v>
      </c>
      <c r="D387" s="315">
        <v>0</v>
      </c>
      <c r="E387" s="316">
        <v>0</v>
      </c>
    </row>
    <row r="388" spans="1:5" ht="39.75" customHeight="1" thickBot="1">
      <c r="A388" s="336" t="s">
        <v>140</v>
      </c>
      <c r="B388" s="334" t="s">
        <v>7</v>
      </c>
      <c r="C388" s="113">
        <v>498</v>
      </c>
      <c r="D388" s="312">
        <v>17640.043507362785</v>
      </c>
      <c r="E388" s="312">
        <v>92.07467262714418</v>
      </c>
    </row>
    <row r="389" spans="1:5" ht="15.75" customHeight="1">
      <c r="A389" s="462"/>
      <c r="B389" s="234" t="s">
        <v>14</v>
      </c>
      <c r="C389" s="114"/>
      <c r="D389" s="7">
        <v>0</v>
      </c>
      <c r="E389" s="313"/>
    </row>
    <row r="390" spans="1:5" ht="17.25" customHeight="1">
      <c r="A390" s="451"/>
      <c r="B390" s="225" t="s">
        <v>3</v>
      </c>
      <c r="C390" s="8">
        <v>39</v>
      </c>
      <c r="D390" s="7">
        <v>34915.81196581197</v>
      </c>
      <c r="E390" s="313">
        <v>87.44017903253571</v>
      </c>
    </row>
    <row r="391" spans="1:5" ht="29.25" customHeight="1">
      <c r="A391" s="451"/>
      <c r="B391" s="225" t="s">
        <v>2</v>
      </c>
      <c r="C391" s="8"/>
      <c r="D391" s="7">
        <v>0</v>
      </c>
      <c r="E391" s="313"/>
    </row>
    <row r="392" spans="1:5" ht="18" customHeight="1">
      <c r="A392" s="451"/>
      <c r="B392" s="225" t="s">
        <v>19</v>
      </c>
      <c r="C392" s="8"/>
      <c r="D392" s="7">
        <v>0</v>
      </c>
      <c r="E392" s="313"/>
    </row>
    <row r="393" spans="1:5" ht="15.75" customHeight="1">
      <c r="A393" s="451"/>
      <c r="B393" s="225" t="s">
        <v>42</v>
      </c>
      <c r="C393" s="8">
        <v>22</v>
      </c>
      <c r="D393" s="7">
        <v>15165.151515151518</v>
      </c>
      <c r="E393" s="313">
        <v>91.6456514710637</v>
      </c>
    </row>
    <row r="394" spans="1:5" ht="28.5" customHeight="1">
      <c r="A394" s="451"/>
      <c r="B394" s="225" t="s">
        <v>43</v>
      </c>
      <c r="C394" s="8">
        <v>138</v>
      </c>
      <c r="D394" s="7">
        <v>12959.359903381643</v>
      </c>
      <c r="E394" s="313">
        <v>102.40743163679184</v>
      </c>
    </row>
    <row r="395" spans="1:5" ht="15.75" customHeight="1">
      <c r="A395" s="451"/>
      <c r="B395" s="227" t="s">
        <v>8</v>
      </c>
      <c r="C395" s="8"/>
      <c r="D395" s="7">
        <v>0</v>
      </c>
      <c r="E395" s="313"/>
    </row>
    <row r="396" spans="1:5" ht="15.75" customHeight="1">
      <c r="A396" s="451"/>
      <c r="B396" s="331" t="s">
        <v>9</v>
      </c>
      <c r="C396" s="8">
        <v>119</v>
      </c>
      <c r="D396" s="7">
        <v>12919.817927170867</v>
      </c>
      <c r="E396" s="313">
        <v>104.76263119355626</v>
      </c>
    </row>
    <row r="397" spans="1:5" ht="20.25" customHeight="1">
      <c r="A397" s="451"/>
      <c r="B397" s="225" t="s">
        <v>44</v>
      </c>
      <c r="C397" s="8">
        <v>96</v>
      </c>
      <c r="D397" s="7">
        <v>12762.84722222222</v>
      </c>
      <c r="E397" s="313">
        <v>97.71780681234667</v>
      </c>
    </row>
    <row r="398" spans="1:5" ht="15.75" customHeight="1">
      <c r="A398" s="451"/>
      <c r="B398" s="227" t="s">
        <v>8</v>
      </c>
      <c r="C398" s="8"/>
      <c r="D398" s="7">
        <v>0</v>
      </c>
      <c r="E398" s="313"/>
    </row>
    <row r="399" spans="1:5" ht="15.75" customHeight="1">
      <c r="A399" s="451"/>
      <c r="B399" s="228" t="s">
        <v>10</v>
      </c>
      <c r="C399" s="8">
        <v>20</v>
      </c>
      <c r="D399" s="7">
        <v>11693.333333333334</v>
      </c>
      <c r="E399" s="313">
        <v>99.69676220287587</v>
      </c>
    </row>
    <row r="400" spans="1:5" ht="33" customHeight="1">
      <c r="A400" s="451"/>
      <c r="B400" s="230" t="s">
        <v>11</v>
      </c>
      <c r="C400" s="8">
        <v>32</v>
      </c>
      <c r="D400" s="7">
        <v>12379.166666666664</v>
      </c>
      <c r="E400" s="313">
        <v>105.45405695862439</v>
      </c>
    </row>
    <row r="401" spans="1:5" ht="18.75" customHeight="1">
      <c r="A401" s="451"/>
      <c r="B401" s="230" t="s">
        <v>13</v>
      </c>
      <c r="C401" s="8">
        <v>125</v>
      </c>
      <c r="D401" s="7">
        <v>26218.266666666666</v>
      </c>
      <c r="E401" s="313">
        <v>89.4145815874536</v>
      </c>
    </row>
    <row r="402" spans="1:5" ht="15.75" customHeight="1">
      <c r="A402" s="451"/>
      <c r="B402" s="227" t="s">
        <v>8</v>
      </c>
      <c r="C402" s="8"/>
      <c r="D402" s="7">
        <v>0</v>
      </c>
      <c r="E402" s="313"/>
    </row>
    <row r="403" spans="1:5" ht="15.75" customHeight="1">
      <c r="A403" s="451"/>
      <c r="B403" s="228" t="s">
        <v>12</v>
      </c>
      <c r="C403" s="8">
        <v>124</v>
      </c>
      <c r="D403" s="7">
        <v>26302.88978494624</v>
      </c>
      <c r="E403" s="313">
        <v>89.32826042530682</v>
      </c>
    </row>
    <row r="404" spans="1:5" ht="20.25" customHeight="1" thickBot="1">
      <c r="A404" s="452"/>
      <c r="B404" s="247" t="s">
        <v>41</v>
      </c>
      <c r="C404" s="50">
        <v>46</v>
      </c>
      <c r="D404" s="7">
        <v>8746.739130434782</v>
      </c>
      <c r="E404" s="313">
        <v>60.98054081374779</v>
      </c>
    </row>
    <row r="405" spans="1:5" ht="29.25" customHeight="1" thickBot="1">
      <c r="A405" s="336" t="s">
        <v>141</v>
      </c>
      <c r="B405" s="334" t="s">
        <v>7</v>
      </c>
      <c r="C405" s="113">
        <v>524</v>
      </c>
      <c r="D405" s="312">
        <v>17052.019720101784</v>
      </c>
      <c r="E405" s="312">
        <v>91.98199683780666</v>
      </c>
    </row>
    <row r="406" spans="1:5" ht="15.75" customHeight="1">
      <c r="A406" s="304"/>
      <c r="B406" s="233" t="s">
        <v>14</v>
      </c>
      <c r="C406" s="114"/>
      <c r="D406" s="7">
        <v>0</v>
      </c>
      <c r="E406" s="313"/>
    </row>
    <row r="407" spans="1:5" ht="18" customHeight="1">
      <c r="A407" s="304"/>
      <c r="B407" s="99" t="s">
        <v>3</v>
      </c>
      <c r="C407" s="8">
        <v>43</v>
      </c>
      <c r="D407" s="7">
        <v>35421.51162790697</v>
      </c>
      <c r="E407" s="313">
        <v>97.47648435169044</v>
      </c>
    </row>
    <row r="408" spans="1:5" ht="31.5" customHeight="1">
      <c r="A408" s="304"/>
      <c r="B408" s="99" t="s">
        <v>2</v>
      </c>
      <c r="C408" s="8"/>
      <c r="D408" s="7">
        <v>0</v>
      </c>
      <c r="E408" s="313"/>
    </row>
    <row r="409" spans="1:5" ht="18" customHeight="1">
      <c r="A409" s="304"/>
      <c r="B409" s="99" t="s">
        <v>19</v>
      </c>
      <c r="C409" s="8"/>
      <c r="D409" s="7">
        <v>0</v>
      </c>
      <c r="E409" s="313"/>
    </row>
    <row r="410" spans="1:5" ht="18" customHeight="1">
      <c r="A410" s="304"/>
      <c r="B410" s="99" t="s">
        <v>42</v>
      </c>
      <c r="C410" s="8">
        <v>26</v>
      </c>
      <c r="D410" s="7">
        <v>15983.653846153844</v>
      </c>
      <c r="E410" s="313">
        <v>98.7963116338137</v>
      </c>
    </row>
    <row r="411" spans="1:5" ht="28.5" customHeight="1">
      <c r="A411" s="304"/>
      <c r="B411" s="99" t="s">
        <v>43</v>
      </c>
      <c r="C411" s="115">
        <v>165</v>
      </c>
      <c r="D411" s="7">
        <v>12706.161616161617</v>
      </c>
      <c r="E411" s="313">
        <v>99.75857127108367</v>
      </c>
    </row>
    <row r="412" spans="1:5" ht="15.75" customHeight="1">
      <c r="A412" s="304"/>
      <c r="B412" s="102" t="s">
        <v>8</v>
      </c>
      <c r="C412" s="8"/>
      <c r="D412" s="7">
        <v>0</v>
      </c>
      <c r="E412" s="313"/>
    </row>
    <row r="413" spans="1:5" ht="15.75" customHeight="1">
      <c r="A413" s="304"/>
      <c r="B413" s="332" t="s">
        <v>9</v>
      </c>
      <c r="C413" s="8">
        <v>110</v>
      </c>
      <c r="D413" s="7">
        <v>12395.83333333333</v>
      </c>
      <c r="E413" s="313">
        <v>99.82498541545128</v>
      </c>
    </row>
    <row r="414" spans="1:5" ht="16.5" customHeight="1">
      <c r="A414" s="304"/>
      <c r="B414" s="99" t="s">
        <v>44</v>
      </c>
      <c r="C414" s="8">
        <v>70</v>
      </c>
      <c r="D414" s="7">
        <v>13069.642857142855</v>
      </c>
      <c r="E414" s="313">
        <v>94.9913078531657</v>
      </c>
    </row>
    <row r="415" spans="1:5" ht="15.75" customHeight="1">
      <c r="A415" s="304"/>
      <c r="B415" s="102" t="s">
        <v>8</v>
      </c>
      <c r="C415" s="8"/>
      <c r="D415" s="7">
        <v>0</v>
      </c>
      <c r="E415" s="313"/>
    </row>
    <row r="416" spans="1:5" ht="15.75" customHeight="1">
      <c r="A416" s="304"/>
      <c r="B416" s="103" t="s">
        <v>10</v>
      </c>
      <c r="C416" s="115">
        <v>23</v>
      </c>
      <c r="D416" s="7">
        <v>12904.347826086958</v>
      </c>
      <c r="E416" s="313">
        <v>93.68700265251991</v>
      </c>
    </row>
    <row r="417" spans="1:5" ht="28.5" customHeight="1">
      <c r="A417" s="304"/>
      <c r="B417" s="10" t="s">
        <v>11</v>
      </c>
      <c r="C417" s="8">
        <v>59</v>
      </c>
      <c r="D417" s="7">
        <v>11046.045197740112</v>
      </c>
      <c r="E417" s="313">
        <v>90.06261180679786</v>
      </c>
    </row>
    <row r="418" spans="1:5" ht="19.5" customHeight="1">
      <c r="A418" s="304"/>
      <c r="B418" s="10" t="s">
        <v>13</v>
      </c>
      <c r="C418" s="115">
        <v>115</v>
      </c>
      <c r="D418" s="7">
        <v>25524.492753623195</v>
      </c>
      <c r="E418" s="313">
        <v>85.58095414986202</v>
      </c>
    </row>
    <row r="419" spans="1:5" ht="15.75" customHeight="1">
      <c r="A419" s="304"/>
      <c r="B419" s="102" t="s">
        <v>8</v>
      </c>
      <c r="C419" s="8"/>
      <c r="D419" s="7">
        <v>0</v>
      </c>
      <c r="E419" s="313"/>
    </row>
    <row r="420" spans="1:5" ht="15.75" customHeight="1">
      <c r="A420" s="304"/>
      <c r="B420" s="103" t="s">
        <v>12</v>
      </c>
      <c r="C420" s="8">
        <v>112</v>
      </c>
      <c r="D420" s="7">
        <v>25617.038690476194</v>
      </c>
      <c r="E420" s="313">
        <v>85.31700172006019</v>
      </c>
    </row>
    <row r="421" spans="1:5" ht="19.5" customHeight="1" thickBot="1">
      <c r="A421" s="304"/>
      <c r="B421" s="246" t="s">
        <v>41</v>
      </c>
      <c r="C421" s="117">
        <v>46</v>
      </c>
      <c r="D421" s="7">
        <v>8655.072463768118</v>
      </c>
      <c r="E421" s="313">
        <v>75.06137093220873</v>
      </c>
    </row>
    <row r="422" spans="1:5" ht="32.25" customHeight="1" thickBot="1">
      <c r="A422" s="336" t="s">
        <v>142</v>
      </c>
      <c r="B422" s="334" t="s">
        <v>7</v>
      </c>
      <c r="C422" s="113">
        <v>296</v>
      </c>
      <c r="D422" s="312">
        <v>19716.328828828828</v>
      </c>
      <c r="E422" s="312">
        <v>94.50135057209627</v>
      </c>
    </row>
    <row r="423" spans="1:5" ht="15.75" customHeight="1">
      <c r="A423" s="447"/>
      <c r="B423" s="233" t="s">
        <v>14</v>
      </c>
      <c r="C423" s="114"/>
      <c r="D423" s="7">
        <v>0</v>
      </c>
      <c r="E423" s="313"/>
    </row>
    <row r="424" spans="1:5" ht="18" customHeight="1">
      <c r="A424" s="448"/>
      <c r="B424" s="99" t="s">
        <v>3</v>
      </c>
      <c r="C424" s="8">
        <v>29</v>
      </c>
      <c r="D424" s="7">
        <v>36721.551724137935</v>
      </c>
      <c r="E424" s="313">
        <v>95.08650519031143</v>
      </c>
    </row>
    <row r="425" spans="1:5" ht="29.25" customHeight="1">
      <c r="A425" s="448"/>
      <c r="B425" s="99" t="s">
        <v>2</v>
      </c>
      <c r="C425" s="8">
        <v>9</v>
      </c>
      <c r="D425" s="7">
        <v>22348.14814814815</v>
      </c>
      <c r="E425" s="313">
        <v>122.26801548644934</v>
      </c>
    </row>
    <row r="426" spans="1:5" ht="17.25" customHeight="1">
      <c r="A426" s="448"/>
      <c r="B426" s="99" t="s">
        <v>19</v>
      </c>
      <c r="C426" s="8"/>
      <c r="D426" s="7">
        <v>0</v>
      </c>
      <c r="E426" s="313"/>
    </row>
    <row r="427" spans="1:5" ht="17.25" customHeight="1">
      <c r="A427" s="448"/>
      <c r="B427" s="99" t="s">
        <v>42</v>
      </c>
      <c r="C427" s="8">
        <v>39</v>
      </c>
      <c r="D427" s="7">
        <v>15702.35042735043</v>
      </c>
      <c r="E427" s="313">
        <v>91.92139737991268</v>
      </c>
    </row>
    <row r="428" spans="1:5" ht="16.5" customHeight="1">
      <c r="A428" s="448"/>
      <c r="B428" s="99" t="s">
        <v>43</v>
      </c>
      <c r="C428" s="8">
        <v>91</v>
      </c>
      <c r="D428" s="7">
        <v>12333.516483516481</v>
      </c>
      <c r="E428" s="313">
        <v>95.78062418209939</v>
      </c>
    </row>
    <row r="429" spans="1:5" ht="15.75" customHeight="1">
      <c r="A429" s="448"/>
      <c r="B429" s="102" t="s">
        <v>8</v>
      </c>
      <c r="C429" s="8"/>
      <c r="D429" s="7">
        <v>0</v>
      </c>
      <c r="E429" s="313"/>
    </row>
    <row r="430" spans="1:5" ht="15.75" customHeight="1">
      <c r="A430" s="448"/>
      <c r="B430" s="332" t="s">
        <v>9</v>
      </c>
      <c r="C430" s="8">
        <v>70</v>
      </c>
      <c r="D430" s="7">
        <v>12138.690476190475</v>
      </c>
      <c r="E430" s="313">
        <v>95.77280117480463</v>
      </c>
    </row>
    <row r="431" spans="1:5" ht="26.25" customHeight="1">
      <c r="A431" s="448"/>
      <c r="B431" s="99" t="s">
        <v>44</v>
      </c>
      <c r="C431" s="8">
        <v>27</v>
      </c>
      <c r="D431" s="7">
        <v>11942.592592592593</v>
      </c>
      <c r="E431" s="313">
        <v>87.18138408769923</v>
      </c>
    </row>
    <row r="432" spans="1:5" ht="15.75" customHeight="1">
      <c r="A432" s="448"/>
      <c r="B432" s="102" t="s">
        <v>8</v>
      </c>
      <c r="C432" s="8"/>
      <c r="D432" s="7">
        <v>0</v>
      </c>
      <c r="E432" s="313"/>
    </row>
    <row r="433" spans="1:5" ht="15.75" customHeight="1">
      <c r="A433" s="448"/>
      <c r="B433" s="103" t="s">
        <v>10</v>
      </c>
      <c r="C433" s="8">
        <v>7</v>
      </c>
      <c r="D433" s="7">
        <v>13265.47619047619</v>
      </c>
      <c r="E433" s="313">
        <v>87.96472831267874</v>
      </c>
    </row>
    <row r="434" spans="1:5" ht="30" customHeight="1">
      <c r="A434" s="448"/>
      <c r="B434" s="10" t="s">
        <v>11</v>
      </c>
      <c r="C434" s="8">
        <v>17</v>
      </c>
      <c r="D434" s="7">
        <v>12170.588235294119</v>
      </c>
      <c r="E434" s="313">
        <v>94.03754498589632</v>
      </c>
    </row>
    <row r="435" spans="1:5" ht="15.75" customHeight="1">
      <c r="A435" s="448"/>
      <c r="B435" s="10" t="s">
        <v>13</v>
      </c>
      <c r="C435" s="8">
        <v>77</v>
      </c>
      <c r="D435" s="7">
        <v>27199.350649350643</v>
      </c>
      <c r="E435" s="313">
        <v>94.10904355703177</v>
      </c>
    </row>
    <row r="436" spans="1:5" ht="15.75" customHeight="1">
      <c r="A436" s="448"/>
      <c r="B436" s="102" t="s">
        <v>8</v>
      </c>
      <c r="C436" s="8"/>
      <c r="D436" s="7">
        <v>0</v>
      </c>
      <c r="E436" s="313"/>
    </row>
    <row r="437" spans="1:5" ht="15.75" customHeight="1">
      <c r="A437" s="448"/>
      <c r="B437" s="103" t="s">
        <v>12</v>
      </c>
      <c r="C437" s="8">
        <v>77</v>
      </c>
      <c r="D437" s="7">
        <v>27199.350649350643</v>
      </c>
      <c r="E437" s="313">
        <v>94.10904355703177</v>
      </c>
    </row>
    <row r="438" spans="1:5" ht="20.25" customHeight="1" thickBot="1">
      <c r="A438" s="449"/>
      <c r="B438" s="246" t="s">
        <v>41</v>
      </c>
      <c r="C438" s="50">
        <v>7</v>
      </c>
      <c r="D438" s="7">
        <v>30219.04761904762</v>
      </c>
      <c r="E438" s="313">
        <v>63.46364632809646</v>
      </c>
    </row>
    <row r="439" spans="1:5" ht="23.25" customHeight="1" thickBot="1">
      <c r="A439" s="336" t="s">
        <v>143</v>
      </c>
      <c r="B439" s="334" t="s">
        <v>7</v>
      </c>
      <c r="C439" s="113">
        <v>521.0999999999999</v>
      </c>
      <c r="D439" s="312">
        <v>18689.77323610312</v>
      </c>
      <c r="E439" s="312">
        <v>99.44122116314405</v>
      </c>
    </row>
    <row r="440" spans="1:5" ht="15.75" customHeight="1">
      <c r="A440" s="447"/>
      <c r="B440" s="233" t="s">
        <v>14</v>
      </c>
      <c r="C440" s="114"/>
      <c r="D440" s="310">
        <v>0</v>
      </c>
      <c r="E440" s="314"/>
    </row>
    <row r="441" spans="1:5" ht="19.5" customHeight="1">
      <c r="A441" s="448"/>
      <c r="B441" s="99" t="s">
        <v>3</v>
      </c>
      <c r="C441" s="8">
        <v>48</v>
      </c>
      <c r="D441" s="7">
        <v>36582.11805555555</v>
      </c>
      <c r="E441" s="313">
        <v>79.42576444156734</v>
      </c>
    </row>
    <row r="442" spans="1:5" ht="15.75" customHeight="1">
      <c r="A442" s="448"/>
      <c r="B442" s="99" t="s">
        <v>2</v>
      </c>
      <c r="C442" s="8">
        <v>2</v>
      </c>
      <c r="D442" s="7">
        <v>21991.666666666668</v>
      </c>
      <c r="E442" s="313">
        <v>150.7367072389494</v>
      </c>
    </row>
    <row r="443" spans="1:5" ht="18.75" customHeight="1">
      <c r="A443" s="448"/>
      <c r="B443" s="99" t="s">
        <v>19</v>
      </c>
      <c r="C443" s="8"/>
      <c r="D443" s="7">
        <v>0</v>
      </c>
      <c r="E443" s="313"/>
    </row>
    <row r="444" spans="1:5" ht="14.25" customHeight="1">
      <c r="A444" s="448"/>
      <c r="B444" s="99" t="s">
        <v>42</v>
      </c>
      <c r="C444" s="8">
        <v>26</v>
      </c>
      <c r="D444" s="7">
        <v>18626.923076923074</v>
      </c>
      <c r="E444" s="313">
        <v>130.43248666631462</v>
      </c>
    </row>
    <row r="445" spans="1:5" ht="18" customHeight="1">
      <c r="A445" s="448"/>
      <c r="B445" s="99" t="s">
        <v>43</v>
      </c>
      <c r="C445" s="8">
        <v>181</v>
      </c>
      <c r="D445" s="7">
        <v>15299.815837937384</v>
      </c>
      <c r="E445" s="313">
        <v>139.39567411817458</v>
      </c>
    </row>
    <row r="446" spans="1:5" ht="15.75" customHeight="1">
      <c r="A446" s="448"/>
      <c r="B446" s="102" t="s">
        <v>8</v>
      </c>
      <c r="C446" s="8"/>
      <c r="D446" s="7">
        <v>0</v>
      </c>
      <c r="E446" s="313"/>
    </row>
    <row r="447" spans="1:5" ht="15.75" customHeight="1">
      <c r="A447" s="448"/>
      <c r="B447" s="332" t="s">
        <v>9</v>
      </c>
      <c r="C447" s="8">
        <v>117.6</v>
      </c>
      <c r="D447" s="7">
        <v>14892.857142857143</v>
      </c>
      <c r="E447" s="313">
        <v>135.8415985997666</v>
      </c>
    </row>
    <row r="448" spans="1:5" ht="14.25" customHeight="1">
      <c r="A448" s="448"/>
      <c r="B448" s="99" t="s">
        <v>44</v>
      </c>
      <c r="C448" s="8">
        <v>69.9</v>
      </c>
      <c r="D448" s="7">
        <v>15231.0443490701</v>
      </c>
      <c r="E448" s="313">
        <v>139.57736117100893</v>
      </c>
    </row>
    <row r="449" spans="1:5" ht="15.75" customHeight="1">
      <c r="A449" s="448"/>
      <c r="B449" s="102" t="s">
        <v>8</v>
      </c>
      <c r="C449" s="8"/>
      <c r="D449" s="7">
        <v>0</v>
      </c>
      <c r="E449" s="313"/>
    </row>
    <row r="450" spans="1:5" ht="15.75" customHeight="1">
      <c r="A450" s="448"/>
      <c r="B450" s="103" t="s">
        <v>10</v>
      </c>
      <c r="C450" s="8">
        <v>21</v>
      </c>
      <c r="D450" s="7">
        <v>14952.380952380952</v>
      </c>
      <c r="E450" s="313">
        <v>148.09187279151945</v>
      </c>
    </row>
    <row r="451" spans="1:5" ht="25.5" customHeight="1">
      <c r="A451" s="448"/>
      <c r="B451" s="10" t="s">
        <v>11</v>
      </c>
      <c r="C451" s="8">
        <v>37.7</v>
      </c>
      <c r="D451" s="7">
        <v>12633.045977011492</v>
      </c>
      <c r="E451" s="313">
        <v>106.5950449462837</v>
      </c>
    </row>
    <row r="452" spans="1:5" ht="15.75" customHeight="1">
      <c r="A452" s="448"/>
      <c r="B452" s="10" t="s">
        <v>13</v>
      </c>
      <c r="C452" s="8">
        <v>108</v>
      </c>
      <c r="D452" s="7">
        <v>25198.996913580242</v>
      </c>
      <c r="E452" s="313">
        <v>70.03633054776832</v>
      </c>
    </row>
    <row r="453" spans="1:5" ht="15.75" customHeight="1">
      <c r="A453" s="448"/>
      <c r="B453" s="102" t="s">
        <v>8</v>
      </c>
      <c r="C453" s="8"/>
      <c r="D453" s="7">
        <v>0</v>
      </c>
      <c r="E453" s="313"/>
    </row>
    <row r="454" spans="1:5" ht="15.75" customHeight="1">
      <c r="A454" s="448"/>
      <c r="B454" s="103" t="s">
        <v>12</v>
      </c>
      <c r="C454" s="8">
        <v>86.8</v>
      </c>
      <c r="D454" s="7">
        <v>24805.011520737327</v>
      </c>
      <c r="E454" s="313">
        <v>71.03306132750063</v>
      </c>
    </row>
    <row r="455" spans="1:5" ht="21" customHeight="1" thickBot="1">
      <c r="A455" s="448"/>
      <c r="B455" s="246" t="s">
        <v>41</v>
      </c>
      <c r="C455" s="50">
        <v>48.5</v>
      </c>
      <c r="D455" s="7">
        <v>8728.694158075601</v>
      </c>
      <c r="E455" s="313">
        <v>65.60362010450896</v>
      </c>
    </row>
    <row r="456" spans="1:5" ht="21" customHeight="1" thickBot="1">
      <c r="A456" s="311" t="s">
        <v>144</v>
      </c>
      <c r="B456" s="334" t="s">
        <v>7</v>
      </c>
      <c r="C456" s="113">
        <v>900.7500000000001</v>
      </c>
      <c r="D456" s="312">
        <v>17844.29031362753</v>
      </c>
      <c r="E456" s="312">
        <v>101.71796993567537</v>
      </c>
    </row>
    <row r="457" spans="1:5" ht="15.75" customHeight="1">
      <c r="A457" s="447"/>
      <c r="B457" s="233" t="s">
        <v>14</v>
      </c>
      <c r="C457" s="114"/>
      <c r="D457" s="310">
        <v>0</v>
      </c>
      <c r="E457" s="314"/>
    </row>
    <row r="458" spans="1:5" ht="18" customHeight="1">
      <c r="A458" s="448"/>
      <c r="B458" s="99" t="s">
        <v>3</v>
      </c>
      <c r="C458" s="8">
        <v>24.25</v>
      </c>
      <c r="D458" s="7">
        <v>41141.15807560138</v>
      </c>
      <c r="E458" s="313">
        <v>135.66326070224795</v>
      </c>
    </row>
    <row r="459" spans="1:5" ht="16.5" customHeight="1">
      <c r="A459" s="448"/>
      <c r="B459" s="99" t="s">
        <v>2</v>
      </c>
      <c r="C459" s="8">
        <v>0</v>
      </c>
      <c r="D459" s="7">
        <v>0</v>
      </c>
      <c r="E459" s="313"/>
    </row>
    <row r="460" spans="1:5" ht="15.75" customHeight="1">
      <c r="A460" s="448"/>
      <c r="B460" s="99" t="s">
        <v>19</v>
      </c>
      <c r="C460" s="8">
        <v>47</v>
      </c>
      <c r="D460" s="7">
        <v>27021.04964539007</v>
      </c>
      <c r="E460" s="313">
        <v>145.75667996989168</v>
      </c>
    </row>
    <row r="461" spans="1:5" ht="18" customHeight="1">
      <c r="A461" s="448"/>
      <c r="B461" s="99" t="s">
        <v>42</v>
      </c>
      <c r="C461" s="8">
        <v>91.66666666666667</v>
      </c>
      <c r="D461" s="7">
        <v>18098.893636363642</v>
      </c>
      <c r="E461" s="313">
        <v>142.58869398721473</v>
      </c>
    </row>
    <row r="462" spans="1:5" ht="16.5" customHeight="1">
      <c r="A462" s="448"/>
      <c r="B462" s="99" t="s">
        <v>43</v>
      </c>
      <c r="C462" s="8">
        <v>291.9166666666667</v>
      </c>
      <c r="D462" s="7">
        <v>12686.226377390807</v>
      </c>
      <c r="E462" s="313">
        <v>125.3051977460003</v>
      </c>
    </row>
    <row r="463" spans="1:5" ht="15.75" customHeight="1">
      <c r="A463" s="448"/>
      <c r="B463" s="102" t="s">
        <v>8</v>
      </c>
      <c r="C463" s="8">
        <v>0</v>
      </c>
      <c r="D463" s="7">
        <v>0</v>
      </c>
      <c r="E463" s="313"/>
    </row>
    <row r="464" spans="1:5" ht="15.75" customHeight="1">
      <c r="A464" s="448"/>
      <c r="B464" s="332" t="s">
        <v>9</v>
      </c>
      <c r="C464" s="8">
        <v>241.5</v>
      </c>
      <c r="D464" s="7">
        <v>12842.25983436853</v>
      </c>
      <c r="E464" s="313">
        <v>125.16133736225095</v>
      </c>
    </row>
    <row r="465" spans="1:5" ht="18" customHeight="1">
      <c r="A465" s="448"/>
      <c r="B465" s="99" t="s">
        <v>44</v>
      </c>
      <c r="C465" s="8">
        <v>24.5</v>
      </c>
      <c r="D465" s="7">
        <v>12110.904761904763</v>
      </c>
      <c r="E465" s="313">
        <v>112.97555498819871</v>
      </c>
    </row>
    <row r="466" spans="1:5" ht="15.75" customHeight="1">
      <c r="A466" s="448"/>
      <c r="B466" s="102" t="s">
        <v>8</v>
      </c>
      <c r="C466" s="8">
        <v>0</v>
      </c>
      <c r="D466" s="7">
        <v>0</v>
      </c>
      <c r="E466" s="313"/>
    </row>
    <row r="467" spans="1:5" ht="15.75" customHeight="1">
      <c r="A467" s="448"/>
      <c r="B467" s="103" t="s">
        <v>10</v>
      </c>
      <c r="C467" s="8">
        <v>9</v>
      </c>
      <c r="D467" s="7">
        <v>12825.579351851853</v>
      </c>
      <c r="E467" s="313">
        <v>111.69516263141159</v>
      </c>
    </row>
    <row r="468" spans="1:5" ht="27.75" customHeight="1">
      <c r="A468" s="448"/>
      <c r="B468" s="10" t="s">
        <v>11</v>
      </c>
      <c r="C468" s="8">
        <v>96.08333333333333</v>
      </c>
      <c r="D468" s="7">
        <v>12246.151777970512</v>
      </c>
      <c r="E468" s="313">
        <v>122.83069977590503</v>
      </c>
    </row>
    <row r="469" spans="1:5" ht="15.75" customHeight="1">
      <c r="A469" s="448"/>
      <c r="B469" s="10" t="s">
        <v>13</v>
      </c>
      <c r="C469" s="8">
        <v>269.1666666666667</v>
      </c>
      <c r="D469" s="7">
        <v>24145.960681114546</v>
      </c>
      <c r="E469" s="313">
        <v>72.50744062097476</v>
      </c>
    </row>
    <row r="470" spans="1:5" ht="15.75" customHeight="1">
      <c r="A470" s="448"/>
      <c r="B470" s="102" t="s">
        <v>8</v>
      </c>
      <c r="C470" s="8">
        <v>0</v>
      </c>
      <c r="D470" s="7">
        <v>0</v>
      </c>
      <c r="E470" s="313"/>
    </row>
    <row r="471" spans="1:5" ht="15.75" customHeight="1">
      <c r="A471" s="448"/>
      <c r="B471" s="103" t="s">
        <v>12</v>
      </c>
      <c r="C471" s="8">
        <v>263.9166666666667</v>
      </c>
      <c r="D471" s="7">
        <v>23963.955478370684</v>
      </c>
      <c r="E471" s="313">
        <v>74.08607819336072</v>
      </c>
    </row>
    <row r="472" spans="1:5" ht="18" customHeight="1" thickBot="1">
      <c r="A472" s="469"/>
      <c r="B472" s="246" t="s">
        <v>41</v>
      </c>
      <c r="C472" s="50">
        <v>56.166666666666664</v>
      </c>
      <c r="D472" s="315">
        <v>8377.565281899111</v>
      </c>
      <c r="E472" s="316">
        <v>82.42172501815115</v>
      </c>
    </row>
    <row r="473" spans="1:5" ht="18.75" customHeight="1" hidden="1" thickBot="1">
      <c r="A473" s="308" t="s">
        <v>71</v>
      </c>
      <c r="B473" s="217" t="s">
        <v>6</v>
      </c>
      <c r="C473" s="309" t="e">
        <f>C474+C475</f>
        <v>#REF!</v>
      </c>
      <c r="D473" s="239">
        <f>(_xlfn.IFERROR(#REF!/C473*1000,0))/12</f>
        <v>0</v>
      </c>
      <c r="E473" s="303" t="e">
        <f>#REF!/#REF!*100</f>
        <v>#REF!</v>
      </c>
    </row>
    <row r="474" spans="1:5" ht="18.75" customHeight="1" hidden="1" thickBot="1">
      <c r="A474" s="305" t="s">
        <v>71</v>
      </c>
      <c r="B474" s="37" t="s">
        <v>1</v>
      </c>
      <c r="C474" s="139" t="e">
        <f>#REF!+#REF!+#REF!+#REF!+#REF!+#REF!+#REF!+#REF!+#REF!+#REF!+#REF!+#REF!+#REF!+#REF!+#REF!+#REF!+#REF!+#REF!+#REF!+#REF!+#REF!+#REF!+#REF!+#REF!+#REF!</f>
        <v>#REF!</v>
      </c>
      <c r="D474" s="249">
        <f>(_xlfn.IFERROR(#REF!/C474*1000,0))/12</f>
        <v>0</v>
      </c>
      <c r="E474" s="303" t="e">
        <f>#REF!/#REF!*100</f>
        <v>#REF!</v>
      </c>
    </row>
    <row r="475" spans="1:5" ht="18.75" customHeight="1" hidden="1" thickBot="1">
      <c r="A475" s="305" t="s">
        <v>71</v>
      </c>
      <c r="B475" s="38" t="s">
        <v>7</v>
      </c>
      <c r="C475" s="113">
        <f>C477+C478+C479+C480+C481+C484+C487+C488+C491</f>
        <v>14215.5</v>
      </c>
      <c r="D475" s="249">
        <f>(_xlfn.IFERROR(#REF!/C475*1000,0))/12</f>
        <v>0</v>
      </c>
      <c r="E475" s="303" t="e">
        <f>#REF!/#REF!*100</f>
        <v>#REF!</v>
      </c>
    </row>
    <row r="476" spans="1:5" ht="15.75" customHeight="1" hidden="1" thickBot="1">
      <c r="A476" s="456"/>
      <c r="B476" s="140" t="s">
        <v>14</v>
      </c>
      <c r="C476" s="141"/>
      <c r="D476" s="249">
        <f>(_xlfn.IFERROR(#REF!/C476*1000,0))/12</f>
        <v>0</v>
      </c>
      <c r="E476" s="303"/>
    </row>
    <row r="477" spans="1:5" ht="15.75" customHeight="1" hidden="1" thickBot="1">
      <c r="A477" s="448"/>
      <c r="B477" s="40" t="s">
        <v>3</v>
      </c>
      <c r="C477" s="121">
        <f>C10+C27+C44+C61+C79+C96+C114+C131+C148+C165+C182+C200+C217+C234+C252+C269+C286+C303+C320+C339+C390+C407+C424+C441+C458</f>
        <v>1035.5666666666666</v>
      </c>
      <c r="D477" s="249">
        <f>(_xlfn.IFERROR(#REF!/C477*1000,0))/12</f>
        <v>0</v>
      </c>
      <c r="E477" s="303" t="e">
        <f>#REF!/#REF!*100</f>
        <v>#REF!</v>
      </c>
    </row>
    <row r="478" spans="1:5" ht="15.75" customHeight="1" hidden="1" thickBot="1">
      <c r="A478" s="448"/>
      <c r="B478" s="40" t="s">
        <v>2</v>
      </c>
      <c r="C478" s="121">
        <f>C11+C28+C45+C62+C80+C97+C115+C132+C149+C166+C183+C201+C218+C235+C253+C270+C287+C304+C321+C340+C391+C408+C425+C442+C459</f>
        <v>117.8</v>
      </c>
      <c r="D478" s="249">
        <f>(_xlfn.IFERROR(#REF!/C478*1000,0))/12</f>
        <v>0</v>
      </c>
      <c r="E478" s="303" t="e">
        <f>#REF!/#REF!*100</f>
        <v>#REF!</v>
      </c>
    </row>
    <row r="479" spans="1:5" ht="15.75" customHeight="1" hidden="1" thickBot="1">
      <c r="A479" s="448"/>
      <c r="B479" s="40" t="s">
        <v>19</v>
      </c>
      <c r="C479" s="121">
        <f>C12+C29+C46+C63+C81+C98+C116+C133+C150+C167+C184+C202+C219+C236+C254+C271+C288+C305+C322+C341+C392+C409+C426+C443+C460</f>
        <v>54</v>
      </c>
      <c r="D479" s="249">
        <f>(_xlfn.IFERROR(#REF!/C479*1000,0))/12</f>
        <v>0</v>
      </c>
      <c r="E479" s="303" t="e">
        <f>#REF!/#REF!*100</f>
        <v>#REF!</v>
      </c>
    </row>
    <row r="480" spans="1:5" ht="15.75" customHeight="1" hidden="1" thickBot="1">
      <c r="A480" s="448"/>
      <c r="B480" s="40" t="s">
        <v>182</v>
      </c>
      <c r="C480" s="121">
        <f>C13+C30+C47+C64+C82+C99+C117+C134+C151+C168+C185+C203+C220+C237+C255+C272+C289+C306+C323+C342+C393+C410+C427+C444+C461</f>
        <v>893.8666666666666</v>
      </c>
      <c r="D480" s="249">
        <f>(_xlfn.IFERROR(#REF!/C480*1000,0))/12</f>
        <v>0</v>
      </c>
      <c r="E480" s="303" t="e">
        <f>#REF!/#REF!*100</f>
        <v>#REF!</v>
      </c>
    </row>
    <row r="481" spans="1:5" ht="15.75" customHeight="1" hidden="1" thickBot="1">
      <c r="A481" s="448"/>
      <c r="B481" s="40" t="s">
        <v>183</v>
      </c>
      <c r="C481" s="121">
        <f>C14+C31+C48+C65+C83+C100+C118+C135+C152+C169+C186+C204+C221+C238+C256+C273+C290+C307+C324+C343+C394+C411+C428+C445+C462</f>
        <v>4514.1</v>
      </c>
      <c r="D481" s="249">
        <f>(_xlfn.IFERROR(#REF!/C481*1000,0))/12</f>
        <v>0</v>
      </c>
      <c r="E481" s="303" t="e">
        <f>#REF!/#REF!*100</f>
        <v>#REF!</v>
      </c>
    </row>
    <row r="482" spans="1:5" ht="15.75" customHeight="1" hidden="1" thickBot="1">
      <c r="A482" s="448"/>
      <c r="B482" s="41" t="s">
        <v>8</v>
      </c>
      <c r="C482" s="8"/>
      <c r="D482" s="249">
        <f>(_xlfn.IFERROR(#REF!/C482*1000,0))/12</f>
        <v>0</v>
      </c>
      <c r="E482" s="303"/>
    </row>
    <row r="483" spans="1:5" ht="15.75" customHeight="1" hidden="1" thickBot="1">
      <c r="A483" s="448"/>
      <c r="B483" s="42" t="s">
        <v>9</v>
      </c>
      <c r="C483" s="121">
        <f>C16+C33+C50+C67+C85+C102+C120+C137+C154+C171+C188+C206+C223+C240+C258+C275+C292+C309+C326+C345+C396+C413+C430+C447+C464</f>
        <v>3261.583333333333</v>
      </c>
      <c r="D483" s="249">
        <f>(_xlfn.IFERROR(#REF!/C483*1000,0))/12</f>
        <v>0</v>
      </c>
      <c r="E483" s="303" t="e">
        <f>#REF!/#REF!*100</f>
        <v>#REF!</v>
      </c>
    </row>
    <row r="484" spans="1:5" ht="15.75" customHeight="1" hidden="1" thickBot="1">
      <c r="A484" s="448"/>
      <c r="B484" s="40" t="s">
        <v>184</v>
      </c>
      <c r="C484" s="121">
        <f>C17+C34+C51+C68+C86+C103+C121+C138+C155+C172+C189+C207+C224+C241+C259+C276+C293+C310+C327+C346+C397+C414+C431+C448+C465</f>
        <v>1988.9333333333336</v>
      </c>
      <c r="D484" s="249">
        <f>(_xlfn.IFERROR(#REF!/C484*1000,0))/12</f>
        <v>0</v>
      </c>
      <c r="E484" s="303" t="e">
        <f>#REF!/#REF!*100</f>
        <v>#REF!</v>
      </c>
    </row>
    <row r="485" spans="1:5" ht="15.75" customHeight="1" hidden="1" thickBot="1">
      <c r="A485" s="448"/>
      <c r="B485" s="41" t="s">
        <v>8</v>
      </c>
      <c r="C485" s="8"/>
      <c r="D485" s="249">
        <f>(_xlfn.IFERROR(#REF!/C485*1000,0))/12</f>
        <v>0</v>
      </c>
      <c r="E485" s="303"/>
    </row>
    <row r="486" spans="1:5" ht="15.75" customHeight="1" hidden="1" thickBot="1">
      <c r="A486" s="448"/>
      <c r="B486" s="43" t="s">
        <v>10</v>
      </c>
      <c r="C486" s="121">
        <f>C19+C36+C53+C70+C88+C105+C123+C140+C157+C174+C191+C209+C226+C243+C261+C278+C295+C312+C329+C348+C399+C416+C433+C450+C467</f>
        <v>535.2166666666667</v>
      </c>
      <c r="D486" s="249">
        <f>(_xlfn.IFERROR(#REF!/C486*1000,0))/12</f>
        <v>0</v>
      </c>
      <c r="E486" s="303" t="e">
        <f>#REF!/#REF!*100</f>
        <v>#REF!</v>
      </c>
    </row>
    <row r="487" spans="1:5" ht="15.75" customHeight="1" hidden="1" thickBot="1">
      <c r="A487" s="448"/>
      <c r="B487" s="44" t="s">
        <v>11</v>
      </c>
      <c r="C487" s="121">
        <f>C20+C37+C54+C71+C89+C106+C124+C141+C158+C175+C192+C210+C227+C244+C262+C279+C296+C313+C330+C349+C400+C417+C434+C451+C468</f>
        <v>1045.1666666666665</v>
      </c>
      <c r="D487" s="249">
        <f>(_xlfn.IFERROR(#REF!/C487*1000,0))/12</f>
        <v>0</v>
      </c>
      <c r="E487" s="303" t="e">
        <f>#REF!/#REF!*100</f>
        <v>#REF!</v>
      </c>
    </row>
    <row r="488" spans="1:5" ht="15.75" customHeight="1" hidden="1" thickBot="1">
      <c r="A488" s="448"/>
      <c r="B488" s="44" t="s">
        <v>13</v>
      </c>
      <c r="C488" s="121">
        <f>C21+C38+C55+C72+C90+C107+C125+C142+C159+C176+C193+C211+C228+C245+C263+C280+C297+C314+C331+C350+C401+C418+C435+C452+C469</f>
        <v>3402.0166666666664</v>
      </c>
      <c r="D488" s="249">
        <f>(_xlfn.IFERROR(#REF!/C488*1000,0))/12</f>
        <v>0</v>
      </c>
      <c r="E488" s="303" t="e">
        <f>#REF!/#REF!*100</f>
        <v>#REF!</v>
      </c>
    </row>
    <row r="489" spans="1:5" ht="15.75" customHeight="1" hidden="1" thickBot="1">
      <c r="A489" s="448"/>
      <c r="B489" s="41" t="s">
        <v>8</v>
      </c>
      <c r="C489" s="8"/>
      <c r="D489" s="249">
        <f>(_xlfn.IFERROR(#REF!/C489*1000,0))/12</f>
        <v>0</v>
      </c>
      <c r="E489" s="303"/>
    </row>
    <row r="490" spans="1:5" ht="15.75" customHeight="1" hidden="1" thickBot="1">
      <c r="A490" s="448"/>
      <c r="B490" s="43" t="s">
        <v>12</v>
      </c>
      <c r="C490" s="121">
        <f>C23+C40+C57+C74+C92+C109+C127+C144+C161+C178+C195+C213+C230+C247+C265+C282+C299+C316+C333+C352+C403+C420+C437+C454+C471</f>
        <v>3312.516666666667</v>
      </c>
      <c r="D490" s="249">
        <f>(_xlfn.IFERROR(#REF!/C490*1000,0))/12</f>
        <v>0</v>
      </c>
      <c r="E490" s="303" t="e">
        <f>#REF!/#REF!*100</f>
        <v>#REF!</v>
      </c>
    </row>
    <row r="491" spans="1:5" ht="20.25" customHeight="1" hidden="1" thickBot="1">
      <c r="A491" s="469"/>
      <c r="B491" s="45" t="s">
        <v>41</v>
      </c>
      <c r="C491" s="121">
        <f>C24+C41+C58+C75+C93+C110+C128+C145+C162+C179+C196+C214+C231+C248+C266+C283+C300+C317+C334+C353+C404+C421+C438+C455+C472</f>
        <v>1164.05</v>
      </c>
      <c r="D491" s="306">
        <f>(_xlfn.IFERROR(#REF!/C491*1000,0))/12</f>
        <v>0</v>
      </c>
      <c r="E491" s="307" t="e">
        <f>#REF!/#REF!*100</f>
        <v>#REF!</v>
      </c>
    </row>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sheetData>
  <sheetProtection/>
  <mergeCells count="38">
    <mergeCell ref="A4:A6"/>
    <mergeCell ref="A440:A455"/>
    <mergeCell ref="A164:A179"/>
    <mergeCell ref="A249:E249"/>
    <mergeCell ref="A76:E76"/>
    <mergeCell ref="A423:A438"/>
    <mergeCell ref="A233:A248"/>
    <mergeCell ref="A336:E336"/>
    <mergeCell ref="A216:A231"/>
    <mergeCell ref="A181:A196"/>
    <mergeCell ref="A457:A472"/>
    <mergeCell ref="A476:A491"/>
    <mergeCell ref="E4:E6"/>
    <mergeCell ref="A95:A110"/>
    <mergeCell ref="A113:A128"/>
    <mergeCell ref="A130:A145"/>
    <mergeCell ref="A147:A162"/>
    <mergeCell ref="A199:A214"/>
    <mergeCell ref="B4:B6"/>
    <mergeCell ref="A111:E111"/>
    <mergeCell ref="A2:E2"/>
    <mergeCell ref="A285:A300"/>
    <mergeCell ref="A302:A317"/>
    <mergeCell ref="A319:A334"/>
    <mergeCell ref="A389:A404"/>
    <mergeCell ref="A251:A266"/>
    <mergeCell ref="A268:A283"/>
    <mergeCell ref="C4:C6"/>
    <mergeCell ref="D4:D6"/>
    <mergeCell ref="A26:A41"/>
    <mergeCell ref="A78:A93"/>
    <mergeCell ref="A9:A24"/>
    <mergeCell ref="A337:A353"/>
    <mergeCell ref="A354:A370"/>
    <mergeCell ref="A371:A387"/>
    <mergeCell ref="A43:A58"/>
    <mergeCell ref="A60:A75"/>
    <mergeCell ref="A197:E19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headerFooter>
    <oddHeader>&amp;C&amp;P</oddHead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CS463"/>
  <sheetViews>
    <sheetView zoomScale="60" zoomScaleNormal="60" zoomScalePageLayoutView="0" workbookViewId="0" topLeftCell="A1">
      <pane xSplit="1" ySplit="1" topLeftCell="B338" activePane="bottomRight" state="frozen"/>
      <selection pane="topLeft" activeCell="A1" sqref="A1"/>
      <selection pane="topRight" activeCell="B1" sqref="B1"/>
      <selection pane="bottomLeft" activeCell="A8" sqref="A8"/>
      <selection pane="bottomRight" activeCell="A418" sqref="A418:E418"/>
    </sheetView>
  </sheetViews>
  <sheetFormatPr defaultColWidth="12.625" defaultRowHeight="14.25"/>
  <cols>
    <col min="1" max="1" width="26.75390625" style="13" customWidth="1"/>
    <col min="2" max="2" width="55.50390625" style="1" customWidth="1"/>
    <col min="3" max="3" width="23.625" style="1" customWidth="1"/>
    <col min="4" max="4" width="24.375" style="12" customWidth="1"/>
    <col min="5" max="5" width="26.75390625" style="12" customWidth="1"/>
    <col min="6" max="6" width="16.375" style="12" customWidth="1"/>
    <col min="7" max="12" width="12.625" style="12" customWidth="1"/>
    <col min="13" max="16384" width="12.625" style="1" customWidth="1"/>
  </cols>
  <sheetData>
    <row r="1" spans="2:3" ht="27.75" customHeight="1">
      <c r="B1" s="13"/>
      <c r="C1" s="349"/>
    </row>
    <row r="2" spans="1:5" ht="81.75" customHeight="1">
      <c r="A2" s="484" t="s">
        <v>218</v>
      </c>
      <c r="B2" s="484"/>
      <c r="C2" s="484"/>
      <c r="D2" s="484"/>
      <c r="E2" s="484"/>
    </row>
    <row r="3" spans="1:5" ht="46.5" customHeight="1" thickBot="1">
      <c r="A3" s="390"/>
      <c r="B3" s="390"/>
      <c r="C3" s="390"/>
      <c r="D3" s="390"/>
      <c r="E3" s="390"/>
    </row>
    <row r="4" spans="1:5" ht="26.25" customHeight="1">
      <c r="A4" s="485" t="s">
        <v>45</v>
      </c>
      <c r="B4" s="488" t="s">
        <v>0</v>
      </c>
      <c r="C4" s="442" t="s">
        <v>203</v>
      </c>
      <c r="D4" s="428" t="s">
        <v>202</v>
      </c>
      <c r="E4" s="428" t="s">
        <v>204</v>
      </c>
    </row>
    <row r="5" spans="1:5" ht="73.5" customHeight="1">
      <c r="A5" s="486"/>
      <c r="B5" s="489"/>
      <c r="C5" s="443"/>
      <c r="D5" s="429"/>
      <c r="E5" s="482"/>
    </row>
    <row r="6" spans="1:5" ht="85.5" customHeight="1" thickBot="1">
      <c r="A6" s="487"/>
      <c r="B6" s="490"/>
      <c r="C6" s="444"/>
      <c r="D6" s="430"/>
      <c r="E6" s="483"/>
    </row>
    <row r="7" spans="1:5" ht="24" customHeight="1" thickBot="1">
      <c r="A7" s="214">
        <v>1</v>
      </c>
      <c r="B7" s="301">
        <v>2</v>
      </c>
      <c r="C7" s="300">
        <v>3</v>
      </c>
      <c r="D7" s="214">
        <v>4</v>
      </c>
      <c r="E7" s="350">
        <v>5</v>
      </c>
    </row>
    <row r="8" spans="1:5" ht="30.75" customHeight="1" thickBot="1">
      <c r="A8" s="382" t="s">
        <v>46</v>
      </c>
      <c r="B8" s="355" t="s">
        <v>7</v>
      </c>
      <c r="C8" s="356">
        <v>18</v>
      </c>
      <c r="D8" s="357">
        <v>19846.527777777777</v>
      </c>
      <c r="E8" s="358">
        <v>65.65285473379909</v>
      </c>
    </row>
    <row r="9" spans="1:5" ht="18.75">
      <c r="A9" s="383"/>
      <c r="B9" s="375" t="s">
        <v>14</v>
      </c>
      <c r="C9" s="363"/>
      <c r="D9" s="364"/>
      <c r="E9" s="365"/>
    </row>
    <row r="10" spans="1:5" ht="20.25" customHeight="1">
      <c r="A10" s="383"/>
      <c r="B10" s="376" t="s">
        <v>3</v>
      </c>
      <c r="C10" s="368">
        <v>2</v>
      </c>
      <c r="D10" s="369">
        <v>43329.16666666666</v>
      </c>
      <c r="E10" s="370">
        <v>67.2260094389093</v>
      </c>
    </row>
    <row r="11" spans="1:5" ht="18.75" customHeight="1">
      <c r="A11" s="383"/>
      <c r="B11" s="376" t="s">
        <v>2</v>
      </c>
      <c r="C11" s="368">
        <v>5</v>
      </c>
      <c r="D11" s="369">
        <v>21508.333333333325</v>
      </c>
      <c r="E11" s="370">
        <v>55.79536370903278</v>
      </c>
    </row>
    <row r="12" spans="1:7" ht="18" customHeight="1">
      <c r="A12" s="383"/>
      <c r="B12" s="376" t="s">
        <v>19</v>
      </c>
      <c r="C12" s="368"/>
      <c r="D12" s="369"/>
      <c r="E12" s="370"/>
      <c r="G12" s="191"/>
    </row>
    <row r="13" spans="1:5" ht="20.25" customHeight="1">
      <c r="A13" s="383"/>
      <c r="B13" s="376" t="s">
        <v>210</v>
      </c>
      <c r="C13" s="368">
        <v>7</v>
      </c>
      <c r="D13" s="369">
        <v>14860.714285714286</v>
      </c>
      <c r="E13" s="370">
        <v>69.76348155156103</v>
      </c>
    </row>
    <row r="14" spans="1:5" ht="18.75" customHeight="1">
      <c r="A14" s="383"/>
      <c r="B14" s="376" t="s">
        <v>211</v>
      </c>
      <c r="C14" s="368">
        <v>4</v>
      </c>
      <c r="D14" s="369">
        <v>13125.000000000002</v>
      </c>
      <c r="E14" s="370">
        <v>74.29028388644542</v>
      </c>
    </row>
    <row r="15" spans="1:5" ht="20.25" customHeight="1" hidden="1" thickBot="1">
      <c r="A15" s="383"/>
      <c r="B15" s="377" t="s">
        <v>8</v>
      </c>
      <c r="C15" s="362"/>
      <c r="D15" s="362"/>
      <c r="E15" s="367"/>
    </row>
    <row r="16" spans="1:5" ht="19.5" customHeight="1" hidden="1" thickBot="1">
      <c r="A16" s="383"/>
      <c r="B16" s="377" t="s">
        <v>9</v>
      </c>
      <c r="C16" s="362"/>
      <c r="D16" s="362"/>
      <c r="E16" s="367"/>
    </row>
    <row r="17" spans="1:5" ht="44.25" customHeight="1" hidden="1" thickBot="1">
      <c r="A17" s="383"/>
      <c r="B17" s="376" t="s">
        <v>212</v>
      </c>
      <c r="C17" s="362"/>
      <c r="D17" s="362"/>
      <c r="E17" s="367"/>
    </row>
    <row r="18" spans="1:5" ht="20.25" customHeight="1" hidden="1" thickBot="1">
      <c r="A18" s="383"/>
      <c r="B18" s="377" t="s">
        <v>8</v>
      </c>
      <c r="C18" s="362"/>
      <c r="D18" s="362"/>
      <c r="E18" s="367"/>
    </row>
    <row r="19" spans="1:5" ht="19.5" customHeight="1" hidden="1" thickBot="1">
      <c r="A19" s="383"/>
      <c r="B19" s="377" t="s">
        <v>10</v>
      </c>
      <c r="C19" s="362"/>
      <c r="D19" s="362"/>
      <c r="E19" s="367"/>
    </row>
    <row r="20" spans="1:5" ht="32.25" customHeight="1" hidden="1" thickBot="1">
      <c r="A20" s="383"/>
      <c r="B20" s="377" t="s">
        <v>11</v>
      </c>
      <c r="C20" s="362"/>
      <c r="D20" s="362"/>
      <c r="E20" s="367"/>
    </row>
    <row r="21" spans="1:5" ht="27" customHeight="1" hidden="1" thickBot="1">
      <c r="A21" s="383"/>
      <c r="B21" s="377" t="s">
        <v>13</v>
      </c>
      <c r="C21" s="362"/>
      <c r="D21" s="362"/>
      <c r="E21" s="367"/>
    </row>
    <row r="22" spans="1:5" ht="0.75" customHeight="1" thickBot="1">
      <c r="A22" s="383"/>
      <c r="B22" s="377" t="s">
        <v>8</v>
      </c>
      <c r="C22" s="362"/>
      <c r="D22" s="362"/>
      <c r="E22" s="367"/>
    </row>
    <row r="23" spans="1:5" ht="12" customHeight="1" hidden="1" thickBot="1">
      <c r="A23" s="383"/>
      <c r="B23" s="377" t="s">
        <v>12</v>
      </c>
      <c r="C23" s="362"/>
      <c r="D23" s="362"/>
      <c r="E23" s="367"/>
    </row>
    <row r="24" spans="1:5" ht="27.75" customHeight="1" hidden="1" thickBot="1">
      <c r="A24" s="383"/>
      <c r="B24" s="377" t="s">
        <v>41</v>
      </c>
      <c r="C24" s="362"/>
      <c r="D24" s="362"/>
      <c r="E24" s="367"/>
    </row>
    <row r="25" spans="1:5" ht="39.75" customHeight="1" thickBot="1">
      <c r="A25" s="382" t="s">
        <v>47</v>
      </c>
      <c r="B25" s="354" t="s">
        <v>7</v>
      </c>
      <c r="C25" s="351">
        <v>13</v>
      </c>
      <c r="D25" s="352">
        <v>20662.820512820505</v>
      </c>
      <c r="E25" s="353">
        <v>68.27929318922628</v>
      </c>
    </row>
    <row r="26" spans="1:5" ht="23.25" customHeight="1">
      <c r="A26" s="383"/>
      <c r="B26" s="378" t="s">
        <v>14</v>
      </c>
      <c r="C26" s="337"/>
      <c r="D26" s="344"/>
      <c r="E26" s="345"/>
    </row>
    <row r="27" spans="1:5" ht="19.5" customHeight="1">
      <c r="A27" s="383"/>
      <c r="B27" s="376" t="s">
        <v>3</v>
      </c>
      <c r="C27" s="368">
        <v>2</v>
      </c>
      <c r="D27" s="369">
        <v>42929.16666666665</v>
      </c>
      <c r="E27" s="370">
        <v>70.46766743648962</v>
      </c>
    </row>
    <row r="28" spans="1:5" ht="17.25" customHeight="1">
      <c r="A28" s="383"/>
      <c r="B28" s="376" t="s">
        <v>2</v>
      </c>
      <c r="C28" s="368">
        <v>3</v>
      </c>
      <c r="D28" s="369">
        <v>18472.222222222223</v>
      </c>
      <c r="E28" s="370">
        <v>61.503697617091206</v>
      </c>
    </row>
    <row r="29" spans="1:5" ht="18" customHeight="1">
      <c r="A29" s="383"/>
      <c r="B29" s="376" t="s">
        <v>19</v>
      </c>
      <c r="C29" s="368"/>
      <c r="D29" s="369"/>
      <c r="E29" s="370"/>
    </row>
    <row r="30" spans="1:5" ht="19.5" customHeight="1" thickBot="1">
      <c r="A30" s="383"/>
      <c r="B30" s="376" t="s">
        <v>210</v>
      </c>
      <c r="C30" s="368">
        <v>8</v>
      </c>
      <c r="D30" s="369">
        <v>15390.624999999998</v>
      </c>
      <c r="E30" s="370">
        <v>69.82638888888889</v>
      </c>
    </row>
    <row r="31" spans="1:5" ht="15.75" customHeight="1" hidden="1" thickBot="1">
      <c r="A31" s="383"/>
      <c r="B31" s="376" t="s">
        <v>211</v>
      </c>
      <c r="C31" s="362"/>
      <c r="D31" s="362"/>
      <c r="E31" s="367"/>
    </row>
    <row r="32" spans="1:5" ht="15.75" customHeight="1" hidden="1" thickBot="1">
      <c r="A32" s="383"/>
      <c r="B32" s="377" t="s">
        <v>8</v>
      </c>
      <c r="C32" s="362"/>
      <c r="D32" s="362"/>
      <c r="E32" s="367"/>
    </row>
    <row r="33" spans="1:5" ht="15.75" customHeight="1" hidden="1" thickBot="1">
      <c r="A33" s="383"/>
      <c r="B33" s="377" t="s">
        <v>9</v>
      </c>
      <c r="C33" s="362"/>
      <c r="D33" s="362"/>
      <c r="E33" s="367"/>
    </row>
    <row r="34" spans="1:5" ht="15.75" customHeight="1" hidden="1" thickBot="1">
      <c r="A34" s="383"/>
      <c r="B34" s="376" t="s">
        <v>212</v>
      </c>
      <c r="C34" s="362"/>
      <c r="D34" s="362"/>
      <c r="E34" s="367"/>
    </row>
    <row r="35" spans="1:5" ht="15.75" customHeight="1" hidden="1" thickBot="1">
      <c r="A35" s="383"/>
      <c r="B35" s="377" t="s">
        <v>8</v>
      </c>
      <c r="C35" s="362"/>
      <c r="D35" s="362"/>
      <c r="E35" s="367"/>
    </row>
    <row r="36" spans="1:5" ht="15.75" customHeight="1" hidden="1" thickBot="1">
      <c r="A36" s="383"/>
      <c r="B36" s="377" t="s">
        <v>10</v>
      </c>
      <c r="C36" s="362"/>
      <c r="D36" s="362"/>
      <c r="E36" s="367"/>
    </row>
    <row r="37" spans="1:5" ht="28.5" customHeight="1" hidden="1" thickBot="1">
      <c r="A37" s="383"/>
      <c r="B37" s="377" t="s">
        <v>11</v>
      </c>
      <c r="C37" s="362"/>
      <c r="D37" s="362"/>
      <c r="E37" s="367"/>
    </row>
    <row r="38" spans="1:5" ht="15.75" customHeight="1" hidden="1" thickBot="1">
      <c r="A38" s="383"/>
      <c r="B38" s="377" t="s">
        <v>13</v>
      </c>
      <c r="C38" s="362"/>
      <c r="D38" s="362"/>
      <c r="E38" s="367"/>
    </row>
    <row r="39" spans="1:5" ht="15.75" customHeight="1" hidden="1" thickBot="1">
      <c r="A39" s="383"/>
      <c r="B39" s="377" t="s">
        <v>8</v>
      </c>
      <c r="C39" s="362"/>
      <c r="D39" s="362"/>
      <c r="E39" s="367"/>
    </row>
    <row r="40" spans="1:5" ht="28.5" customHeight="1" hidden="1" thickBot="1">
      <c r="A40" s="383"/>
      <c r="B40" s="377" t="s">
        <v>12</v>
      </c>
      <c r="C40" s="362"/>
      <c r="D40" s="362"/>
      <c r="E40" s="367"/>
    </row>
    <row r="41" spans="1:5" ht="24.75" customHeight="1" hidden="1" thickBot="1">
      <c r="A41" s="383"/>
      <c r="B41" s="377" t="s">
        <v>41</v>
      </c>
      <c r="C41" s="362"/>
      <c r="D41" s="362"/>
      <c r="E41" s="367"/>
    </row>
    <row r="42" spans="1:5" ht="1.5" customHeight="1" hidden="1" thickBot="1">
      <c r="A42" s="346"/>
      <c r="B42" s="379" t="s">
        <v>1</v>
      </c>
      <c r="C42" s="362"/>
      <c r="D42" s="362"/>
      <c r="E42" s="367"/>
    </row>
    <row r="43" spans="1:5" ht="45.75" customHeight="1" thickBot="1">
      <c r="A43" s="382" t="s">
        <v>48</v>
      </c>
      <c r="B43" s="354" t="s">
        <v>7</v>
      </c>
      <c r="C43" s="351">
        <v>31</v>
      </c>
      <c r="D43" s="352">
        <v>19018.817204301075</v>
      </c>
      <c r="E43" s="353">
        <v>69.34531450577663</v>
      </c>
    </row>
    <row r="44" spans="1:5" ht="15.75" customHeight="1">
      <c r="A44" s="383"/>
      <c r="B44" s="378" t="s">
        <v>14</v>
      </c>
      <c r="C44" s="337"/>
      <c r="D44" s="344"/>
      <c r="E44" s="345"/>
    </row>
    <row r="45" spans="1:5" ht="19.5" customHeight="1">
      <c r="A45" s="383"/>
      <c r="B45" s="376" t="s">
        <v>3</v>
      </c>
      <c r="C45" s="368">
        <v>2</v>
      </c>
      <c r="D45" s="369">
        <v>43241.666666666664</v>
      </c>
      <c r="E45" s="370">
        <v>70.69864442127216</v>
      </c>
    </row>
    <row r="46" spans="1:5" ht="19.5" customHeight="1">
      <c r="A46" s="383"/>
      <c r="B46" s="376" t="s">
        <v>2</v>
      </c>
      <c r="C46" s="368">
        <v>8</v>
      </c>
      <c r="D46" s="369">
        <v>23518.75</v>
      </c>
      <c r="E46" s="370">
        <v>69.65776784664236</v>
      </c>
    </row>
    <row r="47" spans="1:5" ht="17.25" customHeight="1">
      <c r="A47" s="383"/>
      <c r="B47" s="376" t="s">
        <v>19</v>
      </c>
      <c r="C47" s="368"/>
      <c r="D47" s="369"/>
      <c r="E47" s="370"/>
    </row>
    <row r="48" spans="1:5" ht="17.25" customHeight="1">
      <c r="A48" s="383"/>
      <c r="B48" s="376" t="s">
        <v>210</v>
      </c>
      <c r="C48" s="368">
        <v>19</v>
      </c>
      <c r="D48" s="369">
        <v>15325.877192982458</v>
      </c>
      <c r="E48" s="370">
        <v>72.2467608951708</v>
      </c>
    </row>
    <row r="49" spans="1:5" ht="17.25" customHeight="1" thickBot="1">
      <c r="A49" s="383"/>
      <c r="B49" s="376" t="s">
        <v>211</v>
      </c>
      <c r="C49" s="368">
        <v>2</v>
      </c>
      <c r="D49" s="369">
        <v>11879.166666666664</v>
      </c>
      <c r="E49" s="370">
        <v>34.12816691505216</v>
      </c>
    </row>
    <row r="50" spans="1:5" ht="7.5" customHeight="1" hidden="1" thickBot="1">
      <c r="A50" s="383"/>
      <c r="B50" s="377" t="s">
        <v>8</v>
      </c>
      <c r="C50" s="362"/>
      <c r="D50" s="362"/>
      <c r="E50" s="367"/>
    </row>
    <row r="51" spans="1:5" ht="15.75" customHeight="1" hidden="1" thickBot="1">
      <c r="A51" s="383"/>
      <c r="B51" s="377" t="s">
        <v>9</v>
      </c>
      <c r="C51" s="362"/>
      <c r="D51" s="362"/>
      <c r="E51" s="367"/>
    </row>
    <row r="52" spans="1:5" ht="15.75" customHeight="1" hidden="1" thickBot="1">
      <c r="A52" s="383"/>
      <c r="B52" s="376" t="s">
        <v>212</v>
      </c>
      <c r="C52" s="362"/>
      <c r="D52" s="362"/>
      <c r="E52" s="367"/>
    </row>
    <row r="53" spans="1:5" ht="15.75" customHeight="1" hidden="1" thickBot="1">
      <c r="A53" s="383"/>
      <c r="B53" s="377" t="s">
        <v>8</v>
      </c>
      <c r="C53" s="362"/>
      <c r="D53" s="362"/>
      <c r="E53" s="367"/>
    </row>
    <row r="54" spans="1:5" ht="15.75" customHeight="1" hidden="1" thickBot="1">
      <c r="A54" s="383"/>
      <c r="B54" s="377" t="s">
        <v>10</v>
      </c>
      <c r="C54" s="362"/>
      <c r="D54" s="362"/>
      <c r="E54" s="367"/>
    </row>
    <row r="55" spans="1:5" ht="32.25" customHeight="1" hidden="1" thickBot="1">
      <c r="A55" s="383"/>
      <c r="B55" s="377" t="s">
        <v>11</v>
      </c>
      <c r="C55" s="362"/>
      <c r="D55" s="362"/>
      <c r="E55" s="367"/>
    </row>
    <row r="56" spans="1:5" ht="15.75" customHeight="1" hidden="1" thickBot="1">
      <c r="A56" s="383"/>
      <c r="B56" s="377" t="s">
        <v>13</v>
      </c>
      <c r="C56" s="362"/>
      <c r="D56" s="362"/>
      <c r="E56" s="367"/>
    </row>
    <row r="57" spans="1:5" ht="14.25" customHeight="1" hidden="1" thickBot="1">
      <c r="A57" s="383"/>
      <c r="B57" s="377" t="s">
        <v>8</v>
      </c>
      <c r="C57" s="362"/>
      <c r="D57" s="362"/>
      <c r="E57" s="367"/>
    </row>
    <row r="58" spans="1:5" ht="14.25" customHeight="1" hidden="1" thickBot="1">
      <c r="A58" s="383"/>
      <c r="B58" s="377" t="s">
        <v>12</v>
      </c>
      <c r="C58" s="362"/>
      <c r="D58" s="362"/>
      <c r="E58" s="367"/>
    </row>
    <row r="59" spans="1:5" ht="27" customHeight="1" hidden="1" thickBot="1">
      <c r="A59" s="383"/>
      <c r="B59" s="377" t="s">
        <v>41</v>
      </c>
      <c r="C59" s="362"/>
      <c r="D59" s="362"/>
      <c r="E59" s="367"/>
    </row>
    <row r="60" spans="1:97" ht="63" customHeight="1" thickBot="1">
      <c r="A60" s="382" t="s">
        <v>49</v>
      </c>
      <c r="B60" s="371" t="s">
        <v>208</v>
      </c>
      <c r="C60" s="351">
        <v>17</v>
      </c>
      <c r="D60" s="352">
        <v>22554.705882352937</v>
      </c>
      <c r="E60" s="353">
        <v>56.2220425209585</v>
      </c>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row>
    <row r="61" spans="1:97" ht="15.75" customHeight="1">
      <c r="A61" s="383"/>
      <c r="B61" s="380" t="s">
        <v>14</v>
      </c>
      <c r="C61" s="359"/>
      <c r="D61" s="362"/>
      <c r="E61" s="367"/>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row>
    <row r="62" spans="1:97" ht="19.5" customHeight="1">
      <c r="A62" s="383"/>
      <c r="B62" s="376" t="s">
        <v>3</v>
      </c>
      <c r="C62" s="368">
        <v>1</v>
      </c>
      <c r="D62" s="369">
        <v>54808.333333333336</v>
      </c>
      <c r="E62" s="370">
        <v>52.31719876416066</v>
      </c>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row>
    <row r="63" spans="1:97" ht="17.25" customHeight="1">
      <c r="A63" s="383"/>
      <c r="B63" s="376" t="s">
        <v>2</v>
      </c>
      <c r="C63" s="368">
        <v>5</v>
      </c>
      <c r="D63" s="369">
        <v>27788.333333333343</v>
      </c>
      <c r="E63" s="370">
        <v>67.48895995127151</v>
      </c>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row>
    <row r="64" spans="1:97" ht="15.75" customHeight="1">
      <c r="A64" s="383"/>
      <c r="B64" s="376" t="s">
        <v>19</v>
      </c>
      <c r="C64" s="368"/>
      <c r="D64" s="369"/>
      <c r="E64" s="370"/>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row>
    <row r="65" spans="1:97" ht="15.75" customHeight="1">
      <c r="A65" s="383"/>
      <c r="B65" s="376" t="s">
        <v>210</v>
      </c>
      <c r="C65" s="368">
        <v>10</v>
      </c>
      <c r="D65" s="369">
        <v>18235.5</v>
      </c>
      <c r="E65" s="370">
        <v>49.90357298384588</v>
      </c>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row>
    <row r="66" spans="1:5" ht="21" customHeight="1" thickBot="1">
      <c r="A66" s="383"/>
      <c r="B66" s="376" t="s">
        <v>211</v>
      </c>
      <c r="C66" s="368">
        <v>1</v>
      </c>
      <c r="D66" s="369">
        <v>7324.999999999999</v>
      </c>
      <c r="E66" s="370">
        <v>52.17391304347827</v>
      </c>
    </row>
    <row r="67" spans="1:5" ht="15.75" customHeight="1" hidden="1" thickBot="1">
      <c r="A67" s="383"/>
      <c r="B67" s="377" t="s">
        <v>8</v>
      </c>
      <c r="C67" s="362"/>
      <c r="D67" s="362"/>
      <c r="E67" s="367"/>
    </row>
    <row r="68" spans="1:5" ht="15.75" customHeight="1" hidden="1" thickBot="1">
      <c r="A68" s="383"/>
      <c r="B68" s="377" t="s">
        <v>9</v>
      </c>
      <c r="C68" s="362"/>
      <c r="D68" s="362"/>
      <c r="E68" s="367"/>
    </row>
    <row r="69" spans="1:5" ht="15.75" customHeight="1" hidden="1" thickBot="1">
      <c r="A69" s="383"/>
      <c r="B69" s="376" t="s">
        <v>212</v>
      </c>
      <c r="C69" s="362"/>
      <c r="D69" s="362"/>
      <c r="E69" s="367"/>
    </row>
    <row r="70" spans="1:5" ht="15.75" customHeight="1" hidden="1" thickBot="1">
      <c r="A70" s="383"/>
      <c r="B70" s="377" t="s">
        <v>8</v>
      </c>
      <c r="C70" s="362"/>
      <c r="D70" s="362"/>
      <c r="E70" s="367"/>
    </row>
    <row r="71" spans="1:5" ht="15.75" customHeight="1" hidden="1" thickBot="1">
      <c r="A71" s="383"/>
      <c r="B71" s="377" t="s">
        <v>10</v>
      </c>
      <c r="C71" s="362"/>
      <c r="D71" s="362"/>
      <c r="E71" s="367"/>
    </row>
    <row r="72" spans="1:5" ht="30.75" customHeight="1" hidden="1" thickBot="1">
      <c r="A72" s="383"/>
      <c r="B72" s="377" t="s">
        <v>11</v>
      </c>
      <c r="C72" s="362"/>
      <c r="D72" s="362"/>
      <c r="E72" s="367"/>
    </row>
    <row r="73" spans="1:5" ht="15.75" customHeight="1" hidden="1" thickBot="1">
      <c r="A73" s="383"/>
      <c r="B73" s="377" t="s">
        <v>13</v>
      </c>
      <c r="C73" s="362"/>
      <c r="D73" s="362"/>
      <c r="E73" s="367"/>
    </row>
    <row r="74" spans="1:87" ht="15.75" customHeight="1" hidden="1" thickBot="1">
      <c r="A74" s="383"/>
      <c r="B74" s="377" t="s">
        <v>8</v>
      </c>
      <c r="C74" s="362"/>
      <c r="D74" s="362"/>
      <c r="E74" s="367"/>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row>
    <row r="75" spans="1:87" ht="28.5" customHeight="1" hidden="1" thickBot="1">
      <c r="A75" s="383"/>
      <c r="B75" s="377" t="s">
        <v>12</v>
      </c>
      <c r="C75" s="362"/>
      <c r="D75" s="362"/>
      <c r="E75" s="367"/>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row>
    <row r="76" spans="1:87" ht="15.75" customHeight="1" hidden="1" thickBot="1">
      <c r="A76" s="383"/>
      <c r="B76" s="377" t="s">
        <v>41</v>
      </c>
      <c r="C76" s="362"/>
      <c r="D76" s="362"/>
      <c r="E76" s="367"/>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row>
    <row r="77" spans="1:5" ht="43.5" customHeight="1" thickBot="1">
      <c r="A77" s="382" t="s">
        <v>50</v>
      </c>
      <c r="B77" s="354" t="s">
        <v>7</v>
      </c>
      <c r="C77" s="351">
        <v>20</v>
      </c>
      <c r="D77" s="352">
        <v>22090.000000000004</v>
      </c>
      <c r="E77" s="353">
        <v>67.4858757062147</v>
      </c>
    </row>
    <row r="78" spans="1:5" ht="21" customHeight="1">
      <c r="A78" s="346"/>
      <c r="B78" s="380" t="s">
        <v>14</v>
      </c>
      <c r="C78" s="359"/>
      <c r="D78" s="362"/>
      <c r="E78" s="367"/>
    </row>
    <row r="79" spans="1:5" ht="22.5" customHeight="1">
      <c r="A79" s="383"/>
      <c r="B79" s="376" t="s">
        <v>3</v>
      </c>
      <c r="C79" s="368">
        <v>2</v>
      </c>
      <c r="D79" s="369">
        <v>46383.333333333336</v>
      </c>
      <c r="E79" s="370">
        <v>62.033115132845595</v>
      </c>
    </row>
    <row r="80" spans="1:5" ht="18" customHeight="1">
      <c r="A80" s="383"/>
      <c r="B80" s="376" t="s">
        <v>2</v>
      </c>
      <c r="C80" s="368">
        <v>5</v>
      </c>
      <c r="D80" s="369">
        <v>26409.999999999996</v>
      </c>
      <c r="E80" s="370">
        <v>73.92224788298691</v>
      </c>
    </row>
    <row r="81" spans="1:5" ht="15.75" customHeight="1">
      <c r="A81" s="383"/>
      <c r="B81" s="376" t="s">
        <v>19</v>
      </c>
      <c r="C81" s="368"/>
      <c r="D81" s="369"/>
      <c r="E81" s="370"/>
    </row>
    <row r="82" spans="1:5" ht="19.5" customHeight="1">
      <c r="A82" s="383"/>
      <c r="B82" s="376" t="s">
        <v>210</v>
      </c>
      <c r="C82" s="368">
        <v>9</v>
      </c>
      <c r="D82" s="369">
        <v>18352.77777777778</v>
      </c>
      <c r="E82" s="370">
        <v>81.84922152417371</v>
      </c>
    </row>
    <row r="83" spans="1:5" ht="19.5" customHeight="1" thickBot="1">
      <c r="A83" s="383"/>
      <c r="B83" s="376" t="s">
        <v>211</v>
      </c>
      <c r="C83" s="368">
        <v>4</v>
      </c>
      <c r="D83" s="369">
        <v>12952.083333333332</v>
      </c>
      <c r="E83" s="370">
        <v>19.342359767891683</v>
      </c>
    </row>
    <row r="84" spans="1:5" ht="15.75" customHeight="1" hidden="1" thickBot="1">
      <c r="A84" s="383"/>
      <c r="B84" s="377" t="s">
        <v>8</v>
      </c>
      <c r="C84" s="362"/>
      <c r="D84" s="362"/>
      <c r="E84" s="367"/>
    </row>
    <row r="85" spans="1:5" ht="15.75" customHeight="1" hidden="1" thickBot="1">
      <c r="A85" s="383"/>
      <c r="B85" s="377" t="s">
        <v>9</v>
      </c>
      <c r="C85" s="362"/>
      <c r="D85" s="362"/>
      <c r="E85" s="367"/>
    </row>
    <row r="86" spans="1:5" ht="15.75" customHeight="1" hidden="1" thickBot="1">
      <c r="A86" s="383"/>
      <c r="B86" s="376" t="s">
        <v>212</v>
      </c>
      <c r="C86" s="362"/>
      <c r="D86" s="362"/>
      <c r="E86" s="367"/>
    </row>
    <row r="87" spans="1:5" ht="15.75" customHeight="1" hidden="1" thickBot="1">
      <c r="A87" s="383"/>
      <c r="B87" s="377" t="s">
        <v>8</v>
      </c>
      <c r="C87" s="362"/>
      <c r="D87" s="362"/>
      <c r="E87" s="367"/>
    </row>
    <row r="88" spans="1:5" ht="15.75" customHeight="1" hidden="1" thickBot="1">
      <c r="A88" s="383"/>
      <c r="B88" s="377" t="s">
        <v>10</v>
      </c>
      <c r="C88" s="362"/>
      <c r="D88" s="362"/>
      <c r="E88" s="367"/>
    </row>
    <row r="89" spans="1:5" ht="36" customHeight="1" hidden="1" thickBot="1">
      <c r="A89" s="383"/>
      <c r="B89" s="377" t="s">
        <v>11</v>
      </c>
      <c r="C89" s="362"/>
      <c r="D89" s="362"/>
      <c r="E89" s="367"/>
    </row>
    <row r="90" spans="1:5" ht="15.75" customHeight="1" hidden="1" thickBot="1">
      <c r="A90" s="383"/>
      <c r="B90" s="377" t="s">
        <v>13</v>
      </c>
      <c r="C90" s="362"/>
      <c r="D90" s="362"/>
      <c r="E90" s="367"/>
    </row>
    <row r="91" spans="1:5" ht="15.75" customHeight="1" hidden="1" thickBot="1">
      <c r="A91" s="383"/>
      <c r="B91" s="377" t="s">
        <v>8</v>
      </c>
      <c r="C91" s="362"/>
      <c r="D91" s="362"/>
      <c r="E91" s="367"/>
    </row>
    <row r="92" spans="1:5" ht="32.25" customHeight="1" hidden="1" thickBot="1">
      <c r="A92" s="383"/>
      <c r="B92" s="377" t="s">
        <v>12</v>
      </c>
      <c r="C92" s="362"/>
      <c r="D92" s="362"/>
      <c r="E92" s="367"/>
    </row>
    <row r="93" spans="1:5" ht="21.75" customHeight="1" hidden="1" thickBot="1">
      <c r="A93" s="383"/>
      <c r="B93" s="377" t="s">
        <v>41</v>
      </c>
      <c r="C93" s="362"/>
      <c r="D93" s="362"/>
      <c r="E93" s="367"/>
    </row>
    <row r="94" spans="1:5" ht="42.75" customHeight="1" thickBot="1">
      <c r="A94" s="382" t="s">
        <v>51</v>
      </c>
      <c r="B94" s="354" t="s">
        <v>7</v>
      </c>
      <c r="C94" s="351">
        <v>12</v>
      </c>
      <c r="D94" s="352">
        <v>22566.18055555555</v>
      </c>
      <c r="E94" s="353" t="s">
        <v>235</v>
      </c>
    </row>
    <row r="95" spans="1:5" ht="15.75" customHeight="1">
      <c r="A95" s="383"/>
      <c r="B95" s="380" t="s">
        <v>14</v>
      </c>
      <c r="C95" s="359"/>
      <c r="D95" s="362"/>
      <c r="E95" s="367"/>
    </row>
    <row r="96" spans="1:5" ht="19.5" customHeight="1">
      <c r="A96" s="383"/>
      <c r="B96" s="376" t="s">
        <v>3</v>
      </c>
      <c r="C96" s="368">
        <v>2</v>
      </c>
      <c r="D96" s="369">
        <v>30945.833333333336</v>
      </c>
      <c r="E96" s="370">
        <v>55.88771418155305</v>
      </c>
    </row>
    <row r="97" spans="1:5" ht="18" customHeight="1">
      <c r="A97" s="383"/>
      <c r="B97" s="376" t="s">
        <v>2</v>
      </c>
      <c r="C97" s="368">
        <v>3</v>
      </c>
      <c r="D97" s="369">
        <v>28275.833333333336</v>
      </c>
      <c r="E97" s="370">
        <v>125.66615146831532</v>
      </c>
    </row>
    <row r="98" spans="1:5" ht="19.5" customHeight="1">
      <c r="A98" s="383"/>
      <c r="B98" s="376" t="s">
        <v>19</v>
      </c>
      <c r="C98" s="368"/>
      <c r="D98" s="369"/>
      <c r="E98" s="370"/>
    </row>
    <row r="99" spans="1:5" ht="17.25" customHeight="1">
      <c r="A99" s="346"/>
      <c r="B99" s="376" t="s">
        <v>210</v>
      </c>
      <c r="C99" s="368">
        <v>5</v>
      </c>
      <c r="D99" s="369">
        <v>19086.666666666668</v>
      </c>
      <c r="E99" s="370">
        <v>149.4910941475827</v>
      </c>
    </row>
    <row r="100" spans="1:5" ht="15.75" customHeight="1" hidden="1">
      <c r="A100" s="346"/>
      <c r="B100" s="376" t="s">
        <v>211</v>
      </c>
      <c r="C100" s="368"/>
      <c r="D100" s="369"/>
      <c r="E100" s="370"/>
    </row>
    <row r="101" spans="1:5" ht="15.75" customHeight="1" hidden="1">
      <c r="A101" s="346"/>
      <c r="B101" s="377" t="s">
        <v>8</v>
      </c>
      <c r="C101" s="368"/>
      <c r="D101" s="369"/>
      <c r="E101" s="370"/>
    </row>
    <row r="102" spans="1:5" ht="15.75" customHeight="1" hidden="1">
      <c r="A102" s="346"/>
      <c r="B102" s="377" t="s">
        <v>9</v>
      </c>
      <c r="C102" s="368"/>
      <c r="D102" s="369"/>
      <c r="E102" s="370"/>
    </row>
    <row r="103" spans="1:5" ht="15.75" customHeight="1" hidden="1">
      <c r="A103" s="346"/>
      <c r="B103" s="376" t="s">
        <v>212</v>
      </c>
      <c r="C103" s="368"/>
      <c r="D103" s="369"/>
      <c r="E103" s="370"/>
    </row>
    <row r="104" spans="1:5" ht="15.75" customHeight="1" hidden="1">
      <c r="A104" s="346"/>
      <c r="B104" s="377" t="s">
        <v>8</v>
      </c>
      <c r="C104" s="368"/>
      <c r="D104" s="369"/>
      <c r="E104" s="370"/>
    </row>
    <row r="105" spans="1:5" ht="15.75" customHeight="1" hidden="1">
      <c r="A105" s="346"/>
      <c r="B105" s="377" t="s">
        <v>10</v>
      </c>
      <c r="C105" s="368"/>
      <c r="D105" s="369"/>
      <c r="E105" s="370"/>
    </row>
    <row r="106" spans="1:5" ht="40.5" customHeight="1" thickBot="1">
      <c r="A106" s="346"/>
      <c r="B106" s="376" t="s">
        <v>11</v>
      </c>
      <c r="C106" s="368">
        <v>2</v>
      </c>
      <c r="D106" s="369">
        <v>10916.666666666666</v>
      </c>
      <c r="E106" s="370">
        <v>184.88372093023258</v>
      </c>
    </row>
    <row r="107" spans="1:5" ht="15.75" customHeight="1" hidden="1" thickBot="1">
      <c r="A107" s="346"/>
      <c r="B107" s="377" t="s">
        <v>13</v>
      </c>
      <c r="C107" s="362">
        <v>0</v>
      </c>
      <c r="D107" s="362"/>
      <c r="E107" s="367"/>
    </row>
    <row r="108" spans="1:5" ht="15.75" customHeight="1" hidden="1" thickBot="1">
      <c r="A108" s="346"/>
      <c r="B108" s="377" t="s">
        <v>8</v>
      </c>
      <c r="C108" s="362"/>
      <c r="D108" s="362"/>
      <c r="E108" s="367"/>
    </row>
    <row r="109" spans="1:5" ht="28.5" customHeight="1" hidden="1" thickBot="1">
      <c r="A109" s="346"/>
      <c r="B109" s="377" t="s">
        <v>12</v>
      </c>
      <c r="C109" s="362"/>
      <c r="D109" s="362"/>
      <c r="E109" s="367"/>
    </row>
    <row r="110" spans="1:5" ht="27" customHeight="1" hidden="1" thickBot="1">
      <c r="A110" s="346"/>
      <c r="B110" s="391" t="s">
        <v>41</v>
      </c>
      <c r="C110" s="392">
        <v>0</v>
      </c>
      <c r="D110" s="392"/>
      <c r="E110" s="393"/>
    </row>
    <row r="111" spans="1:5" ht="48" customHeight="1" thickBot="1">
      <c r="A111" s="476" t="s">
        <v>236</v>
      </c>
      <c r="B111" s="477"/>
      <c r="C111" s="477"/>
      <c r="D111" s="477"/>
      <c r="E111" s="478"/>
    </row>
    <row r="112" spans="1:5" ht="54.75" customHeight="1" thickBot="1">
      <c r="A112" s="382" t="s">
        <v>52</v>
      </c>
      <c r="B112" s="371" t="s">
        <v>208</v>
      </c>
      <c r="C112" s="351">
        <v>12</v>
      </c>
      <c r="D112" s="352">
        <v>31977.08333333333</v>
      </c>
      <c r="E112" s="353">
        <v>71.59727891156464</v>
      </c>
    </row>
    <row r="113" spans="1:5" ht="19.5" customHeight="1">
      <c r="A113" s="383"/>
      <c r="B113" s="380" t="s">
        <v>14</v>
      </c>
      <c r="C113" s="359"/>
      <c r="D113" s="362"/>
      <c r="E113" s="367"/>
    </row>
    <row r="114" spans="1:5" ht="34.5" customHeight="1">
      <c r="A114" s="383"/>
      <c r="B114" s="376" t="s">
        <v>3</v>
      </c>
      <c r="C114" s="368">
        <v>2</v>
      </c>
      <c r="D114" s="369">
        <v>58208.33333333332</v>
      </c>
      <c r="E114" s="370">
        <v>72.03044786687909</v>
      </c>
    </row>
    <row r="115" spans="1:5" ht="34.5" customHeight="1">
      <c r="A115" s="383"/>
      <c r="B115" s="376" t="s">
        <v>2</v>
      </c>
      <c r="C115" s="368">
        <v>4</v>
      </c>
      <c r="D115" s="369">
        <v>32285.41666666667</v>
      </c>
      <c r="E115" s="370">
        <v>74.21115469895959</v>
      </c>
    </row>
    <row r="116" spans="1:5" ht="19.5" customHeight="1">
      <c r="A116" s="383"/>
      <c r="B116" s="376" t="s">
        <v>19</v>
      </c>
      <c r="C116" s="368"/>
      <c r="D116" s="369"/>
      <c r="E116" s="370"/>
    </row>
    <row r="117" spans="1:5" ht="21.75" customHeight="1">
      <c r="A117" s="383"/>
      <c r="B117" s="376" t="s">
        <v>210</v>
      </c>
      <c r="C117" s="368">
        <v>6</v>
      </c>
      <c r="D117" s="369">
        <v>22377.777777777777</v>
      </c>
      <c r="E117" s="370">
        <v>69.00772257030454</v>
      </c>
    </row>
    <row r="118" spans="1:5" ht="21" customHeight="1" thickBot="1">
      <c r="A118" s="383"/>
      <c r="B118" s="376" t="s">
        <v>211</v>
      </c>
      <c r="C118" s="368"/>
      <c r="D118" s="369"/>
      <c r="E118" s="370"/>
    </row>
    <row r="119" spans="1:5" ht="15.75" customHeight="1" hidden="1" thickBot="1">
      <c r="A119" s="383"/>
      <c r="B119" s="377" t="s">
        <v>8</v>
      </c>
      <c r="C119" s="362"/>
      <c r="D119" s="362"/>
      <c r="E119" s="367"/>
    </row>
    <row r="120" spans="1:5" ht="15.75" customHeight="1" hidden="1" thickBot="1">
      <c r="A120" s="383"/>
      <c r="B120" s="377" t="s">
        <v>9</v>
      </c>
      <c r="C120" s="362"/>
      <c r="D120" s="362"/>
      <c r="E120" s="367"/>
    </row>
    <row r="121" spans="1:5" ht="15.75" customHeight="1" hidden="1" thickBot="1">
      <c r="A121" s="383"/>
      <c r="B121" s="376" t="s">
        <v>212</v>
      </c>
      <c r="C121" s="362"/>
      <c r="D121" s="362"/>
      <c r="E121" s="367"/>
    </row>
    <row r="122" spans="1:5" ht="15.75" customHeight="1" hidden="1" thickBot="1">
      <c r="A122" s="383"/>
      <c r="B122" s="377" t="s">
        <v>8</v>
      </c>
      <c r="C122" s="362"/>
      <c r="D122" s="362"/>
      <c r="E122" s="367"/>
    </row>
    <row r="123" spans="1:5" ht="15.75" customHeight="1" hidden="1" thickBot="1">
      <c r="A123" s="383"/>
      <c r="B123" s="377" t="s">
        <v>10</v>
      </c>
      <c r="C123" s="362"/>
      <c r="D123" s="362"/>
      <c r="E123" s="367"/>
    </row>
    <row r="124" spans="1:5" ht="27" customHeight="1" hidden="1" thickBot="1">
      <c r="A124" s="383"/>
      <c r="B124" s="377" t="s">
        <v>11</v>
      </c>
      <c r="C124" s="362"/>
      <c r="D124" s="362"/>
      <c r="E124" s="367"/>
    </row>
    <row r="125" spans="1:5" ht="15.75" customHeight="1" hidden="1" thickBot="1">
      <c r="A125" s="383"/>
      <c r="B125" s="377" t="s">
        <v>13</v>
      </c>
      <c r="C125" s="362"/>
      <c r="D125" s="362"/>
      <c r="E125" s="367"/>
    </row>
    <row r="126" spans="1:5" ht="15.75" customHeight="1" hidden="1" thickBot="1">
      <c r="A126" s="346"/>
      <c r="B126" s="377" t="s">
        <v>8</v>
      </c>
      <c r="C126" s="362"/>
      <c r="D126" s="362"/>
      <c r="E126" s="367"/>
    </row>
    <row r="127" spans="1:5" ht="21" customHeight="1" hidden="1" thickBot="1">
      <c r="A127" s="346"/>
      <c r="B127" s="377" t="s">
        <v>12</v>
      </c>
      <c r="C127" s="362"/>
      <c r="D127" s="362"/>
      <c r="E127" s="367"/>
    </row>
    <row r="128" spans="1:5" ht="15.75" customHeight="1" hidden="1" thickBot="1">
      <c r="A128" s="346"/>
      <c r="B128" s="377" t="s">
        <v>41</v>
      </c>
      <c r="C128" s="362"/>
      <c r="D128" s="362"/>
      <c r="E128" s="367"/>
    </row>
    <row r="129" spans="1:12" s="13" customFormat="1" ht="33" customHeight="1" thickBot="1">
      <c r="A129" s="382" t="s">
        <v>53</v>
      </c>
      <c r="B129" s="354" t="s">
        <v>7</v>
      </c>
      <c r="C129" s="351">
        <v>14</v>
      </c>
      <c r="D129" s="352">
        <v>20007.73809523809</v>
      </c>
      <c r="E129" s="353">
        <v>62.194827169446455</v>
      </c>
      <c r="F129" s="12"/>
      <c r="G129" s="12"/>
      <c r="H129" s="12"/>
      <c r="I129" s="12"/>
      <c r="J129" s="12"/>
      <c r="K129" s="12"/>
      <c r="L129" s="12"/>
    </row>
    <row r="130" spans="1:12" s="13" customFormat="1" ht="21" customHeight="1">
      <c r="A130" s="346"/>
      <c r="B130" s="380" t="s">
        <v>14</v>
      </c>
      <c r="C130" s="359"/>
      <c r="D130" s="362"/>
      <c r="E130" s="367"/>
      <c r="F130" s="12"/>
      <c r="G130" s="12"/>
      <c r="H130" s="12"/>
      <c r="I130" s="12"/>
      <c r="J130" s="12"/>
      <c r="K130" s="12"/>
      <c r="L130" s="12"/>
    </row>
    <row r="131" spans="1:12" s="13" customFormat="1" ht="20.25" customHeight="1">
      <c r="A131" s="346"/>
      <c r="B131" s="376" t="s">
        <v>3</v>
      </c>
      <c r="C131" s="368">
        <v>2</v>
      </c>
      <c r="D131" s="369">
        <v>41449.99999999999</v>
      </c>
      <c r="E131" s="370">
        <v>56.62468513853904</v>
      </c>
      <c r="F131" s="12"/>
      <c r="G131" s="12"/>
      <c r="H131" s="12"/>
      <c r="I131" s="12"/>
      <c r="J131" s="12"/>
      <c r="K131" s="12"/>
      <c r="L131" s="12"/>
    </row>
    <row r="132" spans="1:75" ht="19.5" customHeight="1">
      <c r="A132" s="383"/>
      <c r="B132" s="376" t="s">
        <v>2</v>
      </c>
      <c r="C132" s="368">
        <v>4</v>
      </c>
      <c r="D132" s="369">
        <v>20441.666666666668</v>
      </c>
      <c r="E132" s="370">
        <v>61.0529217199559</v>
      </c>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row>
    <row r="133" spans="1:75" ht="15.75" customHeight="1">
      <c r="A133" s="383"/>
      <c r="B133" s="376" t="s">
        <v>19</v>
      </c>
      <c r="C133" s="368"/>
      <c r="D133" s="369"/>
      <c r="E133" s="370"/>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row>
    <row r="134" spans="1:5" ht="17.25" customHeight="1">
      <c r="A134" s="383"/>
      <c r="B134" s="376" t="s">
        <v>210</v>
      </c>
      <c r="C134" s="368">
        <v>7</v>
      </c>
      <c r="D134" s="369">
        <v>13751.190476190475</v>
      </c>
      <c r="E134" s="370">
        <v>70.20426287744228</v>
      </c>
    </row>
    <row r="135" spans="1:5" ht="21.75" customHeight="1" thickBot="1">
      <c r="A135" s="383"/>
      <c r="B135" s="376" t="s">
        <v>211</v>
      </c>
      <c r="C135" s="368">
        <v>1</v>
      </c>
      <c r="D135" s="369">
        <v>8708.333333333334</v>
      </c>
      <c r="E135" s="370">
        <v>30.420711974110038</v>
      </c>
    </row>
    <row r="136" spans="1:5" ht="15.75" customHeight="1" hidden="1" thickBot="1">
      <c r="A136" s="383"/>
      <c r="B136" s="377" t="s">
        <v>8</v>
      </c>
      <c r="C136" s="362"/>
      <c r="D136" s="362"/>
      <c r="E136" s="367"/>
    </row>
    <row r="137" spans="1:5" ht="15.75" customHeight="1" hidden="1" thickBot="1">
      <c r="A137" s="383"/>
      <c r="B137" s="377" t="s">
        <v>9</v>
      </c>
      <c r="C137" s="362"/>
      <c r="D137" s="362"/>
      <c r="E137" s="367"/>
    </row>
    <row r="138" spans="1:5" ht="15.75" customHeight="1" hidden="1" thickBot="1">
      <c r="A138" s="383"/>
      <c r="B138" s="376" t="s">
        <v>212</v>
      </c>
      <c r="C138" s="362"/>
      <c r="D138" s="362"/>
      <c r="E138" s="367"/>
    </row>
    <row r="139" spans="1:5" ht="15.75" customHeight="1" hidden="1" thickBot="1">
      <c r="A139" s="383"/>
      <c r="B139" s="377" t="s">
        <v>8</v>
      </c>
      <c r="C139" s="362"/>
      <c r="D139" s="362"/>
      <c r="E139" s="367"/>
    </row>
    <row r="140" spans="1:5" ht="19.5" customHeight="1" hidden="1" thickBot="1">
      <c r="A140" s="383"/>
      <c r="B140" s="377" t="s">
        <v>10</v>
      </c>
      <c r="C140" s="362"/>
      <c r="D140" s="362"/>
      <c r="E140" s="367"/>
    </row>
    <row r="141" spans="1:5" ht="15.75" customHeight="1" hidden="1" thickBot="1">
      <c r="A141" s="383"/>
      <c r="B141" s="377" t="s">
        <v>11</v>
      </c>
      <c r="C141" s="362"/>
      <c r="D141" s="362"/>
      <c r="E141" s="367"/>
    </row>
    <row r="142" spans="1:5" ht="15.75" customHeight="1" hidden="1" thickBot="1">
      <c r="A142" s="383"/>
      <c r="B142" s="377" t="s">
        <v>13</v>
      </c>
      <c r="C142" s="362"/>
      <c r="D142" s="362"/>
      <c r="E142" s="367"/>
    </row>
    <row r="143" spans="1:5" ht="24" customHeight="1" hidden="1" thickBot="1">
      <c r="A143" s="383"/>
      <c r="B143" s="377" t="s">
        <v>8</v>
      </c>
      <c r="C143" s="362"/>
      <c r="D143" s="362"/>
      <c r="E143" s="367"/>
    </row>
    <row r="144" spans="1:5" ht="2.25" customHeight="1" hidden="1" thickBot="1">
      <c r="A144" s="383"/>
      <c r="B144" s="377" t="s">
        <v>12</v>
      </c>
      <c r="C144" s="362"/>
      <c r="D144" s="362"/>
      <c r="E144" s="367"/>
    </row>
    <row r="145" spans="1:5" ht="12.75" customHeight="1" hidden="1" thickBot="1">
      <c r="A145" s="383"/>
      <c r="B145" s="377" t="s">
        <v>41</v>
      </c>
      <c r="C145" s="362"/>
      <c r="D145" s="362"/>
      <c r="E145" s="367"/>
    </row>
    <row r="146" spans="1:5" ht="31.5" customHeight="1" thickBot="1">
      <c r="A146" s="382" t="s">
        <v>69</v>
      </c>
      <c r="B146" s="354" t="s">
        <v>7</v>
      </c>
      <c r="C146" s="351">
        <v>18</v>
      </c>
      <c r="D146" s="352">
        <v>20011.574074074073</v>
      </c>
      <c r="E146" s="353">
        <v>67.5608895164137</v>
      </c>
    </row>
    <row r="147" spans="1:5" ht="18.75" customHeight="1">
      <c r="A147" s="383"/>
      <c r="B147" s="380" t="s">
        <v>14</v>
      </c>
      <c r="C147" s="359"/>
      <c r="D147" s="362"/>
      <c r="E147" s="367"/>
    </row>
    <row r="148" spans="1:5" ht="22.5" customHeight="1">
      <c r="A148" s="383"/>
      <c r="B148" s="376" t="s">
        <v>3</v>
      </c>
      <c r="C148" s="368">
        <v>2</v>
      </c>
      <c r="D148" s="369">
        <v>38300.00000000001</v>
      </c>
      <c r="E148" s="370">
        <v>48.09344790547798</v>
      </c>
    </row>
    <row r="149" spans="1:5" ht="18.75" customHeight="1">
      <c r="A149" s="383"/>
      <c r="B149" s="376" t="s">
        <v>2</v>
      </c>
      <c r="C149" s="368">
        <v>6</v>
      </c>
      <c r="D149" s="369">
        <v>25400.000000000004</v>
      </c>
      <c r="E149" s="370">
        <v>80.76069261506585</v>
      </c>
    </row>
    <row r="150" spans="1:5" ht="19.5" customHeight="1">
      <c r="A150" s="383"/>
      <c r="B150" s="376" t="s">
        <v>19</v>
      </c>
      <c r="C150" s="368"/>
      <c r="D150" s="369"/>
      <c r="E150" s="370"/>
    </row>
    <row r="151" spans="1:5" ht="19.5" customHeight="1">
      <c r="A151" s="383"/>
      <c r="B151" s="376" t="s">
        <v>210</v>
      </c>
      <c r="C151" s="368">
        <v>10</v>
      </c>
      <c r="D151" s="369">
        <v>12370.833333333332</v>
      </c>
      <c r="E151" s="370">
        <v>64.99923277581708</v>
      </c>
    </row>
    <row r="152" spans="1:5" ht="18.75" customHeight="1" thickBot="1">
      <c r="A152" s="383"/>
      <c r="B152" s="376" t="s">
        <v>211</v>
      </c>
      <c r="C152" s="368"/>
      <c r="D152" s="369"/>
      <c r="E152" s="370"/>
    </row>
    <row r="153" spans="1:5" ht="15" customHeight="1" hidden="1" thickBot="1">
      <c r="A153" s="383"/>
      <c r="B153" s="377" t="s">
        <v>8</v>
      </c>
      <c r="C153" s="362"/>
      <c r="D153" s="362"/>
      <c r="E153" s="367"/>
    </row>
    <row r="154" spans="1:5" ht="19.5" customHeight="1" hidden="1" thickBot="1">
      <c r="A154" s="383"/>
      <c r="B154" s="377" t="s">
        <v>9</v>
      </c>
      <c r="C154" s="362"/>
      <c r="D154" s="362"/>
      <c r="E154" s="367"/>
    </row>
    <row r="155" spans="1:5" ht="17.25" customHeight="1" hidden="1" thickBot="1">
      <c r="A155" s="383"/>
      <c r="B155" s="376" t="s">
        <v>212</v>
      </c>
      <c r="C155" s="362"/>
      <c r="D155" s="362"/>
      <c r="E155" s="367"/>
    </row>
    <row r="156" spans="1:5" ht="17.25" customHeight="1" hidden="1" thickBot="1">
      <c r="A156" s="383"/>
      <c r="B156" s="377" t="s">
        <v>8</v>
      </c>
      <c r="C156" s="362"/>
      <c r="D156" s="362"/>
      <c r="E156" s="367"/>
    </row>
    <row r="157" spans="1:5" ht="17.25" customHeight="1" hidden="1" thickBot="1">
      <c r="A157" s="383"/>
      <c r="B157" s="377" t="s">
        <v>10</v>
      </c>
      <c r="C157" s="362"/>
      <c r="D157" s="362"/>
      <c r="E157" s="367"/>
    </row>
    <row r="158" spans="1:5" ht="36" customHeight="1" hidden="1" thickBot="1">
      <c r="A158" s="383"/>
      <c r="B158" s="377" t="s">
        <v>11</v>
      </c>
      <c r="C158" s="362"/>
      <c r="D158" s="362"/>
      <c r="E158" s="367"/>
    </row>
    <row r="159" spans="1:5" ht="15.75" customHeight="1" hidden="1" thickBot="1">
      <c r="A159" s="383"/>
      <c r="B159" s="377" t="s">
        <v>13</v>
      </c>
      <c r="C159" s="362"/>
      <c r="D159" s="362"/>
      <c r="E159" s="367"/>
    </row>
    <row r="160" spans="1:5" ht="15.75" customHeight="1" hidden="1" thickBot="1">
      <c r="A160" s="383"/>
      <c r="B160" s="377" t="s">
        <v>8</v>
      </c>
      <c r="C160" s="362"/>
      <c r="D160" s="362"/>
      <c r="E160" s="367"/>
    </row>
    <row r="161" spans="1:5" ht="17.25" customHeight="1" hidden="1" thickBot="1">
      <c r="A161" s="383"/>
      <c r="B161" s="377" t="s">
        <v>12</v>
      </c>
      <c r="C161" s="362"/>
      <c r="D161" s="362"/>
      <c r="E161" s="367"/>
    </row>
    <row r="162" spans="1:5" ht="20.25" customHeight="1" hidden="1" thickBot="1">
      <c r="A162" s="383"/>
      <c r="B162" s="377" t="s">
        <v>41</v>
      </c>
      <c r="C162" s="362"/>
      <c r="D162" s="362"/>
      <c r="E162" s="367"/>
    </row>
    <row r="163" spans="1:5" ht="30.75" customHeight="1" thickBot="1">
      <c r="A163" s="382" t="s">
        <v>54</v>
      </c>
      <c r="B163" s="354" t="s">
        <v>7</v>
      </c>
      <c r="C163" s="351">
        <v>17</v>
      </c>
      <c r="D163" s="352">
        <v>19866.666666666668</v>
      </c>
      <c r="E163" s="353">
        <v>65.84613447494333</v>
      </c>
    </row>
    <row r="164" spans="1:5" ht="18.75" customHeight="1">
      <c r="A164" s="383"/>
      <c r="B164" s="380" t="s">
        <v>14</v>
      </c>
      <c r="C164" s="359"/>
      <c r="D164" s="362"/>
      <c r="E164" s="367"/>
    </row>
    <row r="165" spans="1:5" ht="18" customHeight="1">
      <c r="A165" s="383"/>
      <c r="B165" s="376" t="s">
        <v>3</v>
      </c>
      <c r="C165" s="368">
        <v>2</v>
      </c>
      <c r="D165" s="369">
        <v>41916.666666666664</v>
      </c>
      <c r="E165" s="370">
        <v>65.88419405320815</v>
      </c>
    </row>
    <row r="166" spans="1:5" ht="15.75" customHeight="1">
      <c r="A166" s="383"/>
      <c r="B166" s="376" t="s">
        <v>2</v>
      </c>
      <c r="C166" s="368">
        <v>3</v>
      </c>
      <c r="D166" s="369">
        <v>23883.333333333336</v>
      </c>
      <c r="E166" s="370">
        <v>67.89077212806025</v>
      </c>
    </row>
    <row r="167" spans="1:5" ht="15.75" customHeight="1">
      <c r="A167" s="383"/>
      <c r="B167" s="376" t="s">
        <v>19</v>
      </c>
      <c r="C167" s="368"/>
      <c r="D167" s="369"/>
      <c r="E167" s="370"/>
    </row>
    <row r="168" spans="1:5" ht="15.75" customHeight="1">
      <c r="A168" s="383"/>
      <c r="B168" s="376" t="s">
        <v>210</v>
      </c>
      <c r="C168" s="368">
        <v>12</v>
      </c>
      <c r="D168" s="369">
        <v>15187.5</v>
      </c>
      <c r="E168" s="370">
        <v>65.09476534296029</v>
      </c>
    </row>
    <row r="169" spans="1:5" ht="21.75" customHeight="1" thickBot="1">
      <c r="A169" s="383"/>
      <c r="B169" s="376" t="s">
        <v>211</v>
      </c>
      <c r="C169" s="368"/>
      <c r="D169" s="369"/>
      <c r="E169" s="370"/>
    </row>
    <row r="170" spans="1:5" ht="15.75" customHeight="1" hidden="1" thickBot="1">
      <c r="A170" s="383"/>
      <c r="B170" s="377" t="s">
        <v>8</v>
      </c>
      <c r="C170" s="362"/>
      <c r="D170" s="362"/>
      <c r="E170" s="367"/>
    </row>
    <row r="171" spans="1:5" ht="15.75" customHeight="1" hidden="1" thickBot="1">
      <c r="A171" s="383"/>
      <c r="B171" s="377" t="s">
        <v>9</v>
      </c>
      <c r="C171" s="362"/>
      <c r="D171" s="362"/>
      <c r="E171" s="367"/>
    </row>
    <row r="172" spans="1:5" ht="15.75" customHeight="1" hidden="1" thickBot="1">
      <c r="A172" s="383"/>
      <c r="B172" s="376" t="s">
        <v>212</v>
      </c>
      <c r="C172" s="362"/>
      <c r="D172" s="362"/>
      <c r="E172" s="367"/>
    </row>
    <row r="173" spans="1:5" ht="15.75" customHeight="1" hidden="1" thickBot="1">
      <c r="A173" s="383"/>
      <c r="B173" s="377" t="s">
        <v>8</v>
      </c>
      <c r="C173" s="362"/>
      <c r="D173" s="362"/>
      <c r="E173" s="367"/>
    </row>
    <row r="174" spans="1:5" ht="15.75" customHeight="1" hidden="1" thickBot="1">
      <c r="A174" s="383"/>
      <c r="B174" s="377" t="s">
        <v>10</v>
      </c>
      <c r="C174" s="362"/>
      <c r="D174" s="362"/>
      <c r="E174" s="367"/>
    </row>
    <row r="175" spans="1:5" ht="33" customHeight="1" hidden="1" thickBot="1">
      <c r="A175" s="383"/>
      <c r="B175" s="377" t="s">
        <v>11</v>
      </c>
      <c r="C175" s="362"/>
      <c r="D175" s="362"/>
      <c r="E175" s="367"/>
    </row>
    <row r="176" spans="1:5" ht="15.75" customHeight="1" hidden="1" thickBot="1">
      <c r="A176" s="383"/>
      <c r="B176" s="377" t="s">
        <v>13</v>
      </c>
      <c r="C176" s="362"/>
      <c r="D176" s="362"/>
      <c r="E176" s="367"/>
    </row>
    <row r="177" spans="1:5" ht="15.75" customHeight="1" hidden="1" thickBot="1">
      <c r="A177" s="383"/>
      <c r="B177" s="377" t="s">
        <v>8</v>
      </c>
      <c r="C177" s="362"/>
      <c r="D177" s="362"/>
      <c r="E177" s="367"/>
    </row>
    <row r="178" spans="1:61" ht="17.25" customHeight="1" hidden="1" thickBot="1">
      <c r="A178" s="383"/>
      <c r="B178" s="377" t="s">
        <v>12</v>
      </c>
      <c r="C178" s="362"/>
      <c r="D178" s="362"/>
      <c r="E178" s="367"/>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row>
    <row r="179" spans="1:61" ht="21.75" customHeight="1" hidden="1" thickBot="1">
      <c r="A179" s="383"/>
      <c r="B179" s="377" t="s">
        <v>41</v>
      </c>
      <c r="C179" s="362"/>
      <c r="D179" s="362"/>
      <c r="E179" s="367"/>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row>
    <row r="180" spans="1:5" ht="34.5" customHeight="1" thickBot="1">
      <c r="A180" s="382" t="s">
        <v>55</v>
      </c>
      <c r="B180" s="354" t="s">
        <v>7</v>
      </c>
      <c r="C180" s="351">
        <v>17</v>
      </c>
      <c r="D180" s="352">
        <v>22123.039215686273</v>
      </c>
      <c r="E180" s="353">
        <v>68</v>
      </c>
    </row>
    <row r="181" spans="1:5" ht="15.75" customHeight="1">
      <c r="A181" s="383"/>
      <c r="B181" s="380" t="s">
        <v>14</v>
      </c>
      <c r="C181" s="359"/>
      <c r="D181" s="362"/>
      <c r="E181" s="367"/>
    </row>
    <row r="182" spans="1:5" ht="15.75" customHeight="1">
      <c r="A182" s="383"/>
      <c r="B182" s="376" t="s">
        <v>3</v>
      </c>
      <c r="C182" s="368">
        <v>2</v>
      </c>
      <c r="D182" s="369">
        <v>43687.5</v>
      </c>
      <c r="E182" s="370">
        <v>54</v>
      </c>
    </row>
    <row r="183" spans="1:5" ht="15.75" customHeight="1">
      <c r="A183" s="383"/>
      <c r="B183" s="376" t="s">
        <v>2</v>
      </c>
      <c r="C183" s="368">
        <v>4</v>
      </c>
      <c r="D183" s="369">
        <v>29575</v>
      </c>
      <c r="E183" s="370">
        <v>77</v>
      </c>
    </row>
    <row r="184" spans="1:5" ht="15.75" customHeight="1">
      <c r="A184" s="383"/>
      <c r="B184" s="376" t="s">
        <v>19</v>
      </c>
      <c r="C184" s="368"/>
      <c r="D184" s="369"/>
      <c r="E184" s="370"/>
    </row>
    <row r="185" spans="1:5" ht="15.75" customHeight="1">
      <c r="A185" s="383"/>
      <c r="B185" s="376" t="s">
        <v>210</v>
      </c>
      <c r="C185" s="368">
        <v>5</v>
      </c>
      <c r="D185" s="369">
        <v>18863.333333333332</v>
      </c>
      <c r="E185" s="370">
        <v>77</v>
      </c>
    </row>
    <row r="186" spans="1:5" ht="17.25" customHeight="1" thickBot="1">
      <c r="A186" s="383"/>
      <c r="B186" s="376" t="s">
        <v>211</v>
      </c>
      <c r="C186" s="368">
        <v>6</v>
      </c>
      <c r="D186" s="369">
        <v>12683.333333333332</v>
      </c>
      <c r="E186" s="370">
        <v>64</v>
      </c>
    </row>
    <row r="187" spans="1:5" ht="15.75" customHeight="1" hidden="1" thickBot="1">
      <c r="A187" s="383"/>
      <c r="B187" s="377" t="s">
        <v>8</v>
      </c>
      <c r="C187" s="362"/>
      <c r="D187" s="362"/>
      <c r="E187" s="367"/>
    </row>
    <row r="188" spans="1:5" ht="15.75" customHeight="1" hidden="1" thickBot="1">
      <c r="A188" s="383"/>
      <c r="B188" s="377" t="s">
        <v>9</v>
      </c>
      <c r="C188" s="362"/>
      <c r="D188" s="362"/>
      <c r="E188" s="367"/>
    </row>
    <row r="189" spans="1:5" ht="15.75" customHeight="1" hidden="1" thickBot="1">
      <c r="A189" s="383"/>
      <c r="B189" s="376" t="s">
        <v>212</v>
      </c>
      <c r="C189" s="362"/>
      <c r="D189" s="362"/>
      <c r="E189" s="367"/>
    </row>
    <row r="190" spans="1:5" ht="15.75" customHeight="1" hidden="1" thickBot="1">
      <c r="A190" s="383"/>
      <c r="B190" s="377" t="s">
        <v>8</v>
      </c>
      <c r="C190" s="362"/>
      <c r="D190" s="362"/>
      <c r="E190" s="367"/>
    </row>
    <row r="191" spans="1:5" ht="15.75" customHeight="1" hidden="1" thickBot="1">
      <c r="A191" s="383"/>
      <c r="B191" s="377" t="s">
        <v>10</v>
      </c>
      <c r="C191" s="362"/>
      <c r="D191" s="362"/>
      <c r="E191" s="367"/>
    </row>
    <row r="192" spans="1:5" ht="33" customHeight="1" hidden="1" thickBot="1">
      <c r="A192" s="383"/>
      <c r="B192" s="377" t="s">
        <v>11</v>
      </c>
      <c r="C192" s="362"/>
      <c r="D192" s="362"/>
      <c r="E192" s="367"/>
    </row>
    <row r="193" spans="1:5" ht="15.75" customHeight="1" hidden="1" thickBot="1">
      <c r="A193" s="383"/>
      <c r="B193" s="377" t="s">
        <v>13</v>
      </c>
      <c r="C193" s="362"/>
      <c r="D193" s="362"/>
      <c r="E193" s="367"/>
    </row>
    <row r="194" spans="1:5" ht="15.75" customHeight="1" hidden="1" thickBot="1">
      <c r="A194" s="383"/>
      <c r="B194" s="377" t="s">
        <v>8</v>
      </c>
      <c r="C194" s="362"/>
      <c r="D194" s="362"/>
      <c r="E194" s="367"/>
    </row>
    <row r="195" spans="1:5" ht="1.5" customHeight="1" hidden="1" thickBot="1">
      <c r="A195" s="383"/>
      <c r="B195" s="377" t="s">
        <v>12</v>
      </c>
      <c r="C195" s="362"/>
      <c r="D195" s="362"/>
      <c r="E195" s="367"/>
    </row>
    <row r="196" spans="1:5" ht="12.75" customHeight="1" hidden="1" thickBot="1">
      <c r="A196" s="383"/>
      <c r="B196" s="377" t="s">
        <v>41</v>
      </c>
      <c r="C196" s="362"/>
      <c r="D196" s="362"/>
      <c r="E196" s="367"/>
    </row>
    <row r="197" spans="1:5" ht="33" customHeight="1" thickBot="1">
      <c r="A197" s="382" t="s">
        <v>56</v>
      </c>
      <c r="B197" s="355" t="s">
        <v>7</v>
      </c>
      <c r="C197" s="356">
        <v>21</v>
      </c>
      <c r="D197" s="357">
        <v>18176.34920634921</v>
      </c>
      <c r="E197" s="358">
        <v>51.52656601545399</v>
      </c>
    </row>
    <row r="198" spans="1:5" ht="15.75" customHeight="1">
      <c r="A198" s="383"/>
      <c r="B198" s="380" t="s">
        <v>14</v>
      </c>
      <c r="C198" s="359"/>
      <c r="D198" s="362"/>
      <c r="E198" s="367"/>
    </row>
    <row r="199" spans="1:5" ht="20.25" customHeight="1">
      <c r="A199" s="383"/>
      <c r="B199" s="376" t="s">
        <v>3</v>
      </c>
      <c r="C199" s="368">
        <v>2</v>
      </c>
      <c r="D199" s="369">
        <v>35157.083333333336</v>
      </c>
      <c r="E199" s="370">
        <v>33.023429710867404</v>
      </c>
    </row>
    <row r="200" spans="1:5" ht="15.75" customHeight="1">
      <c r="A200" s="383"/>
      <c r="B200" s="376" t="s">
        <v>2</v>
      </c>
      <c r="C200" s="368">
        <v>5</v>
      </c>
      <c r="D200" s="369">
        <v>21044.83333333334</v>
      </c>
      <c r="E200" s="370">
        <v>48.5191129267581</v>
      </c>
    </row>
    <row r="201" spans="1:5" ht="15.75" customHeight="1">
      <c r="A201" s="383"/>
      <c r="B201" s="376" t="s">
        <v>19</v>
      </c>
      <c r="C201" s="368"/>
      <c r="D201" s="369"/>
      <c r="E201" s="370"/>
    </row>
    <row r="202" spans="1:5" ht="21" customHeight="1">
      <c r="A202" s="383"/>
      <c r="B202" s="376" t="s">
        <v>210</v>
      </c>
      <c r="C202" s="368">
        <v>13</v>
      </c>
      <c r="D202" s="369">
        <v>14725.192307692309</v>
      </c>
      <c r="E202" s="370">
        <v>60.49053273939252</v>
      </c>
    </row>
    <row r="203" spans="1:5" ht="20.25" customHeight="1" thickBot="1">
      <c r="A203" s="383"/>
      <c r="B203" s="376" t="s">
        <v>211</v>
      </c>
      <c r="C203" s="368">
        <v>1</v>
      </c>
      <c r="D203" s="369">
        <v>14737.499999999998</v>
      </c>
      <c r="E203" s="370">
        <v>60.1397661604623</v>
      </c>
    </row>
    <row r="204" spans="1:5" ht="15.75" customHeight="1" hidden="1" thickBot="1">
      <c r="A204" s="383"/>
      <c r="B204" s="377" t="s">
        <v>8</v>
      </c>
      <c r="C204" s="362"/>
      <c r="D204" s="362"/>
      <c r="E204" s="367"/>
    </row>
    <row r="205" spans="1:5" ht="15.75" customHeight="1" hidden="1" thickBot="1">
      <c r="A205" s="383"/>
      <c r="B205" s="377" t="s">
        <v>9</v>
      </c>
      <c r="C205" s="362"/>
      <c r="D205" s="362"/>
      <c r="E205" s="367"/>
    </row>
    <row r="206" spans="1:5" ht="15.75" customHeight="1" hidden="1" thickBot="1">
      <c r="A206" s="383"/>
      <c r="B206" s="376" t="s">
        <v>212</v>
      </c>
      <c r="C206" s="362"/>
      <c r="D206" s="362"/>
      <c r="E206" s="367"/>
    </row>
    <row r="207" spans="1:5" ht="15.75" customHeight="1" hidden="1" thickBot="1">
      <c r="A207" s="383"/>
      <c r="B207" s="377" t="s">
        <v>8</v>
      </c>
      <c r="C207" s="362"/>
      <c r="D207" s="362"/>
      <c r="E207" s="367"/>
    </row>
    <row r="208" spans="1:5" ht="15.75" customHeight="1" hidden="1" thickBot="1">
      <c r="A208" s="383"/>
      <c r="B208" s="377" t="s">
        <v>10</v>
      </c>
      <c r="C208" s="362"/>
      <c r="D208" s="362"/>
      <c r="E208" s="367"/>
    </row>
    <row r="209" spans="1:5" ht="35.25" customHeight="1" hidden="1" thickBot="1">
      <c r="A209" s="383"/>
      <c r="B209" s="377" t="s">
        <v>11</v>
      </c>
      <c r="C209" s="362"/>
      <c r="D209" s="362"/>
      <c r="E209" s="367"/>
    </row>
    <row r="210" spans="1:5" ht="15.75" customHeight="1" hidden="1" thickBot="1">
      <c r="A210" s="383"/>
      <c r="B210" s="377" t="s">
        <v>13</v>
      </c>
      <c r="C210" s="362"/>
      <c r="D210" s="362"/>
      <c r="E210" s="367"/>
    </row>
    <row r="211" spans="1:5" ht="15.75" customHeight="1" hidden="1" thickBot="1">
      <c r="A211" s="383"/>
      <c r="B211" s="377" t="s">
        <v>8</v>
      </c>
      <c r="C211" s="362"/>
      <c r="D211" s="362"/>
      <c r="E211" s="367"/>
    </row>
    <row r="212" spans="1:5" ht="30.75" customHeight="1" hidden="1" thickBot="1">
      <c r="A212" s="383"/>
      <c r="B212" s="377" t="s">
        <v>12</v>
      </c>
      <c r="C212" s="362"/>
      <c r="D212" s="362"/>
      <c r="E212" s="367"/>
    </row>
    <row r="213" spans="1:79" ht="27.75" customHeight="1" hidden="1" thickBot="1">
      <c r="A213" s="383"/>
      <c r="B213" s="377" t="s">
        <v>41</v>
      </c>
      <c r="C213" s="362"/>
      <c r="D213" s="362"/>
      <c r="E213" s="367"/>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row>
    <row r="214" spans="1:65" ht="52.5" customHeight="1" thickBot="1">
      <c r="A214" s="382" t="s">
        <v>57</v>
      </c>
      <c r="B214" s="371" t="s">
        <v>208</v>
      </c>
      <c r="C214" s="351">
        <v>14</v>
      </c>
      <c r="D214" s="352">
        <v>24241.66666666667</v>
      </c>
      <c r="E214" s="353">
        <v>63.274084382313866</v>
      </c>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row>
    <row r="215" spans="1:65" ht="18" customHeight="1">
      <c r="A215" s="383"/>
      <c r="B215" s="380" t="s">
        <v>14</v>
      </c>
      <c r="C215" s="359"/>
      <c r="D215" s="362"/>
      <c r="E215" s="367"/>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row>
    <row r="216" spans="1:65" ht="19.5" customHeight="1">
      <c r="A216" s="383"/>
      <c r="B216" s="376" t="s">
        <v>3</v>
      </c>
      <c r="C216" s="368">
        <v>1</v>
      </c>
      <c r="D216" s="369">
        <v>52366.66666666667</v>
      </c>
      <c r="E216" s="370">
        <v>60.21857923497268</v>
      </c>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row>
    <row r="217" spans="1:65" ht="18" customHeight="1">
      <c r="A217" s="383"/>
      <c r="B217" s="376" t="s">
        <v>2</v>
      </c>
      <c r="C217" s="368">
        <v>3</v>
      </c>
      <c r="D217" s="369">
        <v>29905.555555555562</v>
      </c>
      <c r="E217" s="370">
        <v>68.44714897453235</v>
      </c>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row>
    <row r="218" spans="1:5" ht="19.5" customHeight="1">
      <c r="A218" s="383"/>
      <c r="B218" s="376" t="s">
        <v>19</v>
      </c>
      <c r="C218" s="368"/>
      <c r="D218" s="369"/>
      <c r="E218" s="370"/>
    </row>
    <row r="219" spans="1:5" ht="18" customHeight="1">
      <c r="A219" s="383"/>
      <c r="B219" s="376" t="s">
        <v>210</v>
      </c>
      <c r="C219" s="368">
        <v>9</v>
      </c>
      <c r="D219" s="369">
        <v>20167.59259259259</v>
      </c>
      <c r="E219" s="370">
        <v>61.06453252032521</v>
      </c>
    </row>
    <row r="220" spans="1:5" ht="19.5" customHeight="1" thickBot="1">
      <c r="A220" s="383"/>
      <c r="B220" s="376" t="s">
        <v>211</v>
      </c>
      <c r="C220" s="368">
        <v>1</v>
      </c>
      <c r="D220" s="369">
        <v>15791.666666666666</v>
      </c>
      <c r="E220" s="370">
        <v>67.01986754966887</v>
      </c>
    </row>
    <row r="221" spans="1:5" ht="15.75" customHeight="1" hidden="1" thickBot="1">
      <c r="A221" s="383"/>
      <c r="B221" s="377" t="s">
        <v>8</v>
      </c>
      <c r="C221" s="362"/>
      <c r="D221" s="362"/>
      <c r="E221" s="367"/>
    </row>
    <row r="222" spans="1:5" ht="15.75" customHeight="1" hidden="1" thickBot="1">
      <c r="A222" s="383"/>
      <c r="B222" s="377" t="s">
        <v>9</v>
      </c>
      <c r="C222" s="362"/>
      <c r="D222" s="362"/>
      <c r="E222" s="367"/>
    </row>
    <row r="223" spans="1:5" ht="15.75" customHeight="1" hidden="1" thickBot="1">
      <c r="A223" s="383"/>
      <c r="B223" s="376" t="s">
        <v>212</v>
      </c>
      <c r="C223" s="362"/>
      <c r="D223" s="362"/>
      <c r="E223" s="367"/>
    </row>
    <row r="224" spans="1:5" ht="15.75" customHeight="1" hidden="1" thickBot="1">
      <c r="A224" s="383"/>
      <c r="B224" s="377" t="s">
        <v>8</v>
      </c>
      <c r="C224" s="362"/>
      <c r="D224" s="362"/>
      <c r="E224" s="367"/>
    </row>
    <row r="225" spans="1:5" ht="15.75" customHeight="1" hidden="1" thickBot="1">
      <c r="A225" s="383"/>
      <c r="B225" s="377" t="s">
        <v>10</v>
      </c>
      <c r="C225" s="362"/>
      <c r="D225" s="362"/>
      <c r="E225" s="367"/>
    </row>
    <row r="226" spans="1:5" ht="35.25" customHeight="1" hidden="1" thickBot="1">
      <c r="A226" s="383"/>
      <c r="B226" s="377" t="s">
        <v>11</v>
      </c>
      <c r="C226" s="362"/>
      <c r="D226" s="362"/>
      <c r="E226" s="367"/>
    </row>
    <row r="227" spans="1:5" ht="15.75" customHeight="1" hidden="1" thickBot="1">
      <c r="A227" s="383"/>
      <c r="B227" s="377" t="s">
        <v>13</v>
      </c>
      <c r="C227" s="362"/>
      <c r="D227" s="362"/>
      <c r="E227" s="367"/>
    </row>
    <row r="228" spans="1:5" ht="15.75" customHeight="1" hidden="1" thickBot="1">
      <c r="A228" s="383"/>
      <c r="B228" s="377" t="s">
        <v>8</v>
      </c>
      <c r="C228" s="362"/>
      <c r="D228" s="362"/>
      <c r="E228" s="367"/>
    </row>
    <row r="229" spans="1:5" ht="24.75" customHeight="1" hidden="1" thickBot="1">
      <c r="A229" s="383"/>
      <c r="B229" s="377" t="s">
        <v>12</v>
      </c>
      <c r="C229" s="362"/>
      <c r="D229" s="362"/>
      <c r="E229" s="367"/>
    </row>
    <row r="230" spans="1:5" ht="1.5" customHeight="1" hidden="1" thickBot="1">
      <c r="A230" s="383"/>
      <c r="B230" s="377" t="s">
        <v>41</v>
      </c>
      <c r="C230" s="362"/>
      <c r="D230" s="362"/>
      <c r="E230" s="367"/>
    </row>
    <row r="231" spans="1:52" ht="32.25" customHeight="1" thickBot="1">
      <c r="A231" s="382" t="s">
        <v>58</v>
      </c>
      <c r="B231" s="354" t="s">
        <v>7</v>
      </c>
      <c r="C231" s="351">
        <v>22.3</v>
      </c>
      <c r="D231" s="352">
        <v>21890.343755605383</v>
      </c>
      <c r="E231" s="353">
        <v>77.35282835758329</v>
      </c>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row>
    <row r="232" spans="1:52" ht="15.75" customHeight="1">
      <c r="A232" s="383"/>
      <c r="B232" s="380" t="s">
        <v>14</v>
      </c>
      <c r="C232" s="359"/>
      <c r="D232" s="362"/>
      <c r="E232" s="367"/>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row>
    <row r="233" spans="1:52" ht="18" customHeight="1">
      <c r="A233" s="383"/>
      <c r="B233" s="376" t="s">
        <v>3</v>
      </c>
      <c r="C233" s="368">
        <v>2</v>
      </c>
      <c r="D233" s="369">
        <v>42478.47749999999</v>
      </c>
      <c r="E233" s="370">
        <v>74.1517210322154</v>
      </c>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row>
    <row r="234" spans="1:52" ht="15.75" customHeight="1">
      <c r="A234" s="383"/>
      <c r="B234" s="376" t="s">
        <v>2</v>
      </c>
      <c r="C234" s="368">
        <v>6</v>
      </c>
      <c r="D234" s="369">
        <v>26050.03977150538</v>
      </c>
      <c r="E234" s="370">
        <v>87.65674304218311</v>
      </c>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row>
    <row r="235" spans="1:5" ht="17.25" customHeight="1">
      <c r="A235" s="383"/>
      <c r="B235" s="376" t="s">
        <v>19</v>
      </c>
      <c r="C235" s="368"/>
      <c r="D235" s="369"/>
      <c r="E235" s="370"/>
    </row>
    <row r="236" spans="1:5" ht="18" customHeight="1">
      <c r="A236" s="383"/>
      <c r="B236" s="376" t="s">
        <v>210</v>
      </c>
      <c r="C236" s="368">
        <v>11</v>
      </c>
      <c r="D236" s="369">
        <v>14360.295093457944</v>
      </c>
      <c r="E236" s="370">
        <v>71.7587739208139</v>
      </c>
    </row>
    <row r="237" spans="1:5" ht="18.75" customHeight="1">
      <c r="A237" s="383"/>
      <c r="B237" s="376" t="s">
        <v>211</v>
      </c>
      <c r="C237" s="368">
        <v>3</v>
      </c>
      <c r="D237" s="369">
        <v>11318.34107142857</v>
      </c>
      <c r="E237" s="370">
        <v>60.02936205871892</v>
      </c>
    </row>
    <row r="238" spans="1:5" ht="15.75" customHeight="1" hidden="1">
      <c r="A238" s="383"/>
      <c r="B238" s="377" t="s">
        <v>8</v>
      </c>
      <c r="C238" s="368"/>
      <c r="D238" s="369"/>
      <c r="E238" s="370"/>
    </row>
    <row r="239" spans="1:5" ht="15.75" customHeight="1" hidden="1">
      <c r="A239" s="383"/>
      <c r="B239" s="377" t="s">
        <v>9</v>
      </c>
      <c r="C239" s="368"/>
      <c r="D239" s="369"/>
      <c r="E239" s="370"/>
    </row>
    <row r="240" spans="1:5" ht="15.75" customHeight="1" hidden="1">
      <c r="A240" s="383"/>
      <c r="B240" s="377" t="s">
        <v>212</v>
      </c>
      <c r="C240" s="368"/>
      <c r="D240" s="369"/>
      <c r="E240" s="370"/>
    </row>
    <row r="241" spans="1:5" ht="15.75" customHeight="1" hidden="1">
      <c r="A241" s="383"/>
      <c r="B241" s="377" t="s">
        <v>8</v>
      </c>
      <c r="C241" s="368"/>
      <c r="D241" s="369"/>
      <c r="E241" s="370"/>
    </row>
    <row r="242" spans="1:5" ht="15.75" customHeight="1" hidden="1">
      <c r="A242" s="383"/>
      <c r="B242" s="377" t="s">
        <v>10</v>
      </c>
      <c r="C242" s="368"/>
      <c r="D242" s="369"/>
      <c r="E242" s="370"/>
    </row>
    <row r="243" spans="1:5" ht="33" customHeight="1" thickBot="1">
      <c r="A243" s="383"/>
      <c r="B243" s="376" t="s">
        <v>11</v>
      </c>
      <c r="C243" s="368">
        <v>1</v>
      </c>
      <c r="D243" s="369">
        <v>13610.297222222222</v>
      </c>
      <c r="E243" s="370">
        <v>113.19180384728263</v>
      </c>
    </row>
    <row r="244" spans="1:5" ht="15.75" customHeight="1" hidden="1" thickBot="1">
      <c r="A244" s="383"/>
      <c r="B244" s="377" t="s">
        <v>13</v>
      </c>
      <c r="C244" s="362"/>
      <c r="D244" s="362"/>
      <c r="E244" s="367"/>
    </row>
    <row r="245" spans="1:5" ht="15.75" customHeight="1" hidden="1" thickBot="1">
      <c r="A245" s="383"/>
      <c r="B245" s="377" t="s">
        <v>8</v>
      </c>
      <c r="C245" s="362"/>
      <c r="D245" s="362"/>
      <c r="E245" s="367"/>
    </row>
    <row r="246" spans="1:76" ht="27" customHeight="1" hidden="1" thickBot="1">
      <c r="A246" s="383"/>
      <c r="B246" s="377" t="s">
        <v>12</v>
      </c>
      <c r="C246" s="362"/>
      <c r="D246" s="362"/>
      <c r="E246" s="367"/>
      <c r="BD246" s="13"/>
      <c r="BE246" s="13"/>
      <c r="BF246" s="13"/>
      <c r="BG246" s="13"/>
      <c r="BH246" s="13"/>
      <c r="BI246" s="13"/>
      <c r="BJ246" s="13"/>
      <c r="BK246" s="13"/>
      <c r="BL246" s="13"/>
      <c r="BM246" s="13"/>
      <c r="BN246" s="13"/>
      <c r="BO246" s="13"/>
      <c r="BP246" s="13"/>
      <c r="BQ246" s="13"/>
      <c r="BR246" s="13"/>
      <c r="BS246" s="13"/>
      <c r="BT246" s="13"/>
      <c r="BU246" s="13"/>
      <c r="BV246" s="13"/>
      <c r="BW246" s="13"/>
      <c r="BX246" s="13"/>
    </row>
    <row r="247" spans="1:76" ht="15.75" customHeight="1" hidden="1" thickBot="1">
      <c r="A247" s="383"/>
      <c r="B247" s="377" t="s">
        <v>41</v>
      </c>
      <c r="C247" s="362"/>
      <c r="D247" s="362"/>
      <c r="E247" s="367"/>
      <c r="BD247" s="13"/>
      <c r="BE247" s="13"/>
      <c r="BF247" s="13"/>
      <c r="BG247" s="13"/>
      <c r="BH247" s="13"/>
      <c r="BI247" s="13"/>
      <c r="BJ247" s="13"/>
      <c r="BK247" s="13"/>
      <c r="BL247" s="13"/>
      <c r="BM247" s="13"/>
      <c r="BN247" s="13"/>
      <c r="BO247" s="13"/>
      <c r="BP247" s="13"/>
      <c r="BQ247" s="13"/>
      <c r="BR247" s="13"/>
      <c r="BS247" s="13"/>
      <c r="BT247" s="13"/>
      <c r="BU247" s="13"/>
      <c r="BV247" s="13"/>
      <c r="BW247" s="13"/>
      <c r="BX247" s="13"/>
    </row>
    <row r="248" spans="1:5" ht="38.25" customHeight="1" thickBot="1">
      <c r="A248" s="382" t="s">
        <v>59</v>
      </c>
      <c r="B248" s="354" t="s">
        <v>7</v>
      </c>
      <c r="C248" s="351">
        <v>20</v>
      </c>
      <c r="D248" s="352">
        <v>18297.916666666664</v>
      </c>
      <c r="E248" s="353">
        <v>71.44605797585265</v>
      </c>
    </row>
    <row r="249" spans="1:5" ht="15.75" customHeight="1">
      <c r="A249" s="383"/>
      <c r="B249" s="378" t="s">
        <v>14</v>
      </c>
      <c r="C249" s="344"/>
      <c r="D249" s="344"/>
      <c r="E249" s="345"/>
    </row>
    <row r="250" spans="1:5" ht="21.75" customHeight="1">
      <c r="A250" s="383"/>
      <c r="B250" s="376" t="s">
        <v>3</v>
      </c>
      <c r="C250" s="368">
        <v>2</v>
      </c>
      <c r="D250" s="369">
        <v>32470.83333333334</v>
      </c>
      <c r="E250" s="370">
        <v>58.906202260922704</v>
      </c>
    </row>
    <row r="251" spans="1:5" ht="18" customHeight="1">
      <c r="A251" s="383"/>
      <c r="B251" s="376" t="s">
        <v>2</v>
      </c>
      <c r="C251" s="368">
        <v>5</v>
      </c>
      <c r="D251" s="369">
        <v>21501.666666666664</v>
      </c>
      <c r="E251" s="370">
        <v>75.7828423198073</v>
      </c>
    </row>
    <row r="252" spans="1:5" ht="19.5" customHeight="1">
      <c r="A252" s="383"/>
      <c r="B252" s="376" t="s">
        <v>19</v>
      </c>
      <c r="C252" s="368"/>
      <c r="D252" s="369"/>
      <c r="E252" s="370"/>
    </row>
    <row r="253" spans="1:5" ht="19.5" customHeight="1">
      <c r="A253" s="383"/>
      <c r="B253" s="376" t="s">
        <v>210</v>
      </c>
      <c r="C253" s="368">
        <v>11</v>
      </c>
      <c r="D253" s="369">
        <v>16099.242424242422</v>
      </c>
      <c r="E253" s="370">
        <v>77.97324978913123</v>
      </c>
    </row>
    <row r="254" spans="1:5" ht="20.25" customHeight="1" thickBot="1">
      <c r="A254" s="383"/>
      <c r="B254" s="376" t="s">
        <v>211</v>
      </c>
      <c r="C254" s="368">
        <v>2</v>
      </c>
      <c r="D254" s="369">
        <v>8208.333333333334</v>
      </c>
      <c r="E254" s="370">
        <v>35.0597609561753</v>
      </c>
    </row>
    <row r="255" spans="1:5" ht="15.75" customHeight="1" hidden="1" thickBot="1">
      <c r="A255" s="383"/>
      <c r="B255" s="377" t="s">
        <v>8</v>
      </c>
      <c r="C255" s="362"/>
      <c r="D255" s="362"/>
      <c r="E255" s="367"/>
    </row>
    <row r="256" spans="1:5" ht="15.75" customHeight="1" hidden="1" thickBot="1">
      <c r="A256" s="383"/>
      <c r="B256" s="377" t="s">
        <v>9</v>
      </c>
      <c r="C256" s="362"/>
      <c r="D256" s="362"/>
      <c r="E256" s="367"/>
    </row>
    <row r="257" spans="1:5" ht="15.75" customHeight="1" hidden="1" thickBot="1">
      <c r="A257" s="383"/>
      <c r="B257" s="376" t="s">
        <v>212</v>
      </c>
      <c r="C257" s="362"/>
      <c r="D257" s="362"/>
      <c r="E257" s="367"/>
    </row>
    <row r="258" spans="1:5" ht="15.75" customHeight="1" hidden="1" thickBot="1">
      <c r="A258" s="383"/>
      <c r="B258" s="377" t="s">
        <v>8</v>
      </c>
      <c r="C258" s="362"/>
      <c r="D258" s="362"/>
      <c r="E258" s="367"/>
    </row>
    <row r="259" spans="1:5" ht="15.75" customHeight="1" hidden="1" thickBot="1">
      <c r="A259" s="383"/>
      <c r="B259" s="377" t="s">
        <v>10</v>
      </c>
      <c r="C259" s="362"/>
      <c r="D259" s="362"/>
      <c r="E259" s="367"/>
    </row>
    <row r="260" spans="1:5" ht="30.75" customHeight="1" hidden="1" thickBot="1">
      <c r="A260" s="383"/>
      <c r="B260" s="377" t="s">
        <v>11</v>
      </c>
      <c r="C260" s="362"/>
      <c r="D260" s="362"/>
      <c r="E260" s="367"/>
    </row>
    <row r="261" spans="1:5" ht="15.75" customHeight="1" hidden="1" thickBot="1">
      <c r="A261" s="383"/>
      <c r="B261" s="377" t="s">
        <v>13</v>
      </c>
      <c r="C261" s="362"/>
      <c r="D261" s="362"/>
      <c r="E261" s="367"/>
    </row>
    <row r="262" spans="1:5" ht="15.75" customHeight="1" hidden="1" thickBot="1">
      <c r="A262" s="383"/>
      <c r="B262" s="377" t="s">
        <v>8</v>
      </c>
      <c r="C262" s="362"/>
      <c r="D262" s="362"/>
      <c r="E262" s="367"/>
    </row>
    <row r="263" spans="1:5" ht="25.5" customHeight="1" hidden="1" thickBot="1">
      <c r="A263" s="383"/>
      <c r="B263" s="377" t="s">
        <v>12</v>
      </c>
      <c r="C263" s="362"/>
      <c r="D263" s="362"/>
      <c r="E263" s="367"/>
    </row>
    <row r="264" spans="1:74" ht="15.75" customHeight="1" hidden="1" thickBot="1">
      <c r="A264" s="383"/>
      <c r="B264" s="377" t="s">
        <v>41</v>
      </c>
      <c r="C264" s="362"/>
      <c r="D264" s="362"/>
      <c r="E264" s="367"/>
      <c r="BD264" s="13"/>
      <c r="BE264" s="13"/>
      <c r="BF264" s="13"/>
      <c r="BG264" s="13"/>
      <c r="BH264" s="13"/>
      <c r="BI264" s="13"/>
      <c r="BJ264" s="13"/>
      <c r="BK264" s="13"/>
      <c r="BL264" s="13"/>
      <c r="BM264" s="13"/>
      <c r="BN264" s="13"/>
      <c r="BO264" s="13"/>
      <c r="BP264" s="13"/>
      <c r="BQ264" s="13"/>
      <c r="BR264" s="13"/>
      <c r="BS264" s="13"/>
      <c r="BT264" s="13"/>
      <c r="BU264" s="13"/>
      <c r="BV264" s="13"/>
    </row>
    <row r="265" spans="1:5" ht="36" customHeight="1" thickBot="1">
      <c r="A265" s="382" t="s">
        <v>60</v>
      </c>
      <c r="B265" s="354" t="s">
        <v>7</v>
      </c>
      <c r="C265" s="351">
        <v>13</v>
      </c>
      <c r="D265" s="352">
        <v>18123.71794871795</v>
      </c>
      <c r="E265" s="353">
        <v>73.98955182843001</v>
      </c>
    </row>
    <row r="266" spans="1:5" ht="21.75" customHeight="1">
      <c r="A266" s="346"/>
      <c r="B266" s="380" t="s">
        <v>14</v>
      </c>
      <c r="C266" s="359"/>
      <c r="D266" s="362"/>
      <c r="E266" s="367"/>
    </row>
    <row r="267" spans="1:5" ht="19.5" customHeight="1">
      <c r="A267" s="346"/>
      <c r="B267" s="376" t="s">
        <v>3</v>
      </c>
      <c r="C267" s="368">
        <v>2</v>
      </c>
      <c r="D267" s="369">
        <v>42612.5</v>
      </c>
      <c r="E267" s="370">
        <v>69.96456800218043</v>
      </c>
    </row>
    <row r="268" spans="1:5" ht="17.25" customHeight="1">
      <c r="A268" s="346"/>
      <c r="B268" s="376" t="s">
        <v>2</v>
      </c>
      <c r="C268" s="368">
        <v>2</v>
      </c>
      <c r="D268" s="369">
        <v>20341.666666666668</v>
      </c>
      <c r="E268" s="370">
        <v>80.466472303207</v>
      </c>
    </row>
    <row r="269" spans="1:5" ht="21.75" customHeight="1">
      <c r="A269" s="346"/>
      <c r="B269" s="376" t="s">
        <v>19</v>
      </c>
      <c r="C269" s="368"/>
      <c r="D269" s="369"/>
      <c r="E269" s="370"/>
    </row>
    <row r="270" spans="1:5" ht="18" customHeight="1">
      <c r="A270" s="346"/>
      <c r="B270" s="376" t="s">
        <v>210</v>
      </c>
      <c r="C270" s="368">
        <v>9</v>
      </c>
      <c r="D270" s="369">
        <v>12188.88888888889</v>
      </c>
      <c r="E270" s="370">
        <v>74.26697530864197</v>
      </c>
    </row>
    <row r="271" spans="1:5" ht="34.5" customHeight="1" thickBot="1">
      <c r="A271" s="346"/>
      <c r="B271" s="376" t="s">
        <v>211</v>
      </c>
      <c r="C271" s="368"/>
      <c r="D271" s="369"/>
      <c r="E271" s="370"/>
    </row>
    <row r="272" spans="1:5" ht="15.75" customHeight="1" hidden="1" thickBot="1">
      <c r="A272" s="346"/>
      <c r="B272" s="377" t="s">
        <v>8</v>
      </c>
      <c r="C272" s="362"/>
      <c r="D272" s="362"/>
      <c r="E272" s="367"/>
    </row>
    <row r="273" spans="1:5" ht="15.75" customHeight="1" hidden="1" thickBot="1">
      <c r="A273" s="346"/>
      <c r="B273" s="377" t="s">
        <v>9</v>
      </c>
      <c r="C273" s="362"/>
      <c r="D273" s="362"/>
      <c r="E273" s="367"/>
    </row>
    <row r="274" spans="1:5" ht="15.75" customHeight="1" hidden="1" thickBot="1">
      <c r="A274" s="346"/>
      <c r="B274" s="376" t="s">
        <v>212</v>
      </c>
      <c r="C274" s="362"/>
      <c r="D274" s="362"/>
      <c r="E274" s="367"/>
    </row>
    <row r="275" spans="1:5" ht="15.75" customHeight="1" hidden="1" thickBot="1">
      <c r="A275" s="346"/>
      <c r="B275" s="377" t="s">
        <v>8</v>
      </c>
      <c r="C275" s="362"/>
      <c r="D275" s="362"/>
      <c r="E275" s="367"/>
    </row>
    <row r="276" spans="1:5" ht="15.75" customHeight="1" hidden="1" thickBot="1">
      <c r="A276" s="346"/>
      <c r="B276" s="377" t="s">
        <v>10</v>
      </c>
      <c r="C276" s="362"/>
      <c r="D276" s="362"/>
      <c r="E276" s="367"/>
    </row>
    <row r="277" spans="1:5" ht="27" customHeight="1" hidden="1" thickBot="1">
      <c r="A277" s="346"/>
      <c r="B277" s="377" t="s">
        <v>11</v>
      </c>
      <c r="C277" s="362"/>
      <c r="D277" s="362"/>
      <c r="E277" s="367"/>
    </row>
    <row r="278" spans="1:5" ht="15.75" customHeight="1" hidden="1" thickBot="1">
      <c r="A278" s="346"/>
      <c r="B278" s="377" t="s">
        <v>13</v>
      </c>
      <c r="C278" s="362"/>
      <c r="D278" s="362"/>
      <c r="E278" s="367"/>
    </row>
    <row r="279" spans="1:5" ht="15.75" customHeight="1" hidden="1" thickBot="1">
      <c r="A279" s="346"/>
      <c r="B279" s="377" t="s">
        <v>8</v>
      </c>
      <c r="C279" s="362"/>
      <c r="D279" s="362"/>
      <c r="E279" s="367"/>
    </row>
    <row r="280" spans="1:5" ht="7.5" customHeight="1" hidden="1" thickBot="1">
      <c r="A280" s="346"/>
      <c r="B280" s="377" t="s">
        <v>12</v>
      </c>
      <c r="C280" s="362"/>
      <c r="D280" s="362"/>
      <c r="E280" s="367"/>
    </row>
    <row r="281" spans="1:25" ht="45" customHeight="1" thickBot="1">
      <c r="A281" s="382" t="s">
        <v>61</v>
      </c>
      <c r="B281" s="354" t="s">
        <v>7</v>
      </c>
      <c r="C281" s="351">
        <v>16</v>
      </c>
      <c r="D281" s="352">
        <v>19839.84375</v>
      </c>
      <c r="E281" s="353">
        <v>59.17207249381394</v>
      </c>
      <c r="M281" s="13"/>
      <c r="N281" s="13"/>
      <c r="O281" s="13"/>
      <c r="P281" s="13"/>
      <c r="Q281" s="13"/>
      <c r="R281" s="13"/>
      <c r="S281" s="13"/>
      <c r="T281" s="13"/>
      <c r="U281" s="13"/>
      <c r="V281" s="13"/>
      <c r="W281" s="13"/>
      <c r="X281" s="13"/>
      <c r="Y281" s="13"/>
    </row>
    <row r="282" spans="1:25" ht="15.75" customHeight="1">
      <c r="A282" s="383"/>
      <c r="B282" s="380" t="s">
        <v>14</v>
      </c>
      <c r="C282" s="359"/>
      <c r="D282" s="362"/>
      <c r="E282" s="367"/>
      <c r="M282" s="13"/>
      <c r="N282" s="13"/>
      <c r="O282" s="13"/>
      <c r="P282" s="13"/>
      <c r="Q282" s="13"/>
      <c r="R282" s="13"/>
      <c r="S282" s="13"/>
      <c r="T282" s="13"/>
      <c r="U282" s="13"/>
      <c r="V282" s="13"/>
      <c r="W282" s="13"/>
      <c r="X282" s="13"/>
      <c r="Y282" s="13"/>
    </row>
    <row r="283" spans="1:25" ht="15.75" customHeight="1">
      <c r="A283" s="383"/>
      <c r="B283" s="376" t="s">
        <v>3</v>
      </c>
      <c r="C283" s="368">
        <v>2</v>
      </c>
      <c r="D283" s="369">
        <v>41083.333333333336</v>
      </c>
      <c r="E283" s="370">
        <v>59.695725670127985</v>
      </c>
      <c r="M283" s="13"/>
      <c r="N283" s="13"/>
      <c r="O283" s="13"/>
      <c r="P283" s="13"/>
      <c r="Q283" s="13"/>
      <c r="R283" s="13"/>
      <c r="S283" s="13"/>
      <c r="T283" s="13"/>
      <c r="U283" s="13"/>
      <c r="V283" s="13"/>
      <c r="W283" s="13"/>
      <c r="X283" s="13"/>
      <c r="Y283" s="13"/>
    </row>
    <row r="284" spans="1:5" ht="15.75" customHeight="1">
      <c r="A284" s="383"/>
      <c r="B284" s="376" t="s">
        <v>2</v>
      </c>
      <c r="C284" s="368">
        <v>3</v>
      </c>
      <c r="D284" s="369">
        <v>22952.77777777778</v>
      </c>
      <c r="E284" s="370">
        <v>61.256038647343004</v>
      </c>
    </row>
    <row r="285" spans="1:5" ht="15.75" customHeight="1">
      <c r="A285" s="383"/>
      <c r="B285" s="376" t="s">
        <v>19</v>
      </c>
      <c r="C285" s="368"/>
      <c r="D285" s="369"/>
      <c r="E285" s="370"/>
    </row>
    <row r="286" spans="1:5" ht="21" customHeight="1">
      <c r="A286" s="383"/>
      <c r="B286" s="376" t="s">
        <v>210</v>
      </c>
      <c r="C286" s="368">
        <v>8</v>
      </c>
      <c r="D286" s="369">
        <v>15333.333333333334</v>
      </c>
      <c r="E286" s="370">
        <v>59.98563218390803</v>
      </c>
    </row>
    <row r="287" spans="1:5" ht="21.75" customHeight="1" thickBot="1">
      <c r="A287" s="383"/>
      <c r="B287" s="376" t="s">
        <v>211</v>
      </c>
      <c r="C287" s="368">
        <v>3</v>
      </c>
      <c r="D287" s="369">
        <v>14581.944444444443</v>
      </c>
      <c r="E287" s="370">
        <v>53.015427769985976</v>
      </c>
    </row>
    <row r="288" spans="1:5" ht="11.25" customHeight="1" hidden="1" thickBot="1">
      <c r="A288" s="383"/>
      <c r="B288" s="377" t="s">
        <v>8</v>
      </c>
      <c r="C288" s="360"/>
      <c r="D288" s="361"/>
      <c r="E288" s="366"/>
    </row>
    <row r="289" spans="1:5" ht="15.75" customHeight="1" hidden="1" thickBot="1">
      <c r="A289" s="383"/>
      <c r="B289" s="377" t="s">
        <v>9</v>
      </c>
      <c r="C289" s="360"/>
      <c r="D289" s="361"/>
      <c r="E289" s="366"/>
    </row>
    <row r="290" spans="1:5" ht="15.75" customHeight="1" hidden="1" thickBot="1">
      <c r="A290" s="383"/>
      <c r="B290" s="376" t="s">
        <v>212</v>
      </c>
      <c r="C290" s="360"/>
      <c r="D290" s="361"/>
      <c r="E290" s="366"/>
    </row>
    <row r="291" spans="1:5" ht="15.75" customHeight="1" hidden="1" thickBot="1">
      <c r="A291" s="383"/>
      <c r="B291" s="377" t="s">
        <v>8</v>
      </c>
      <c r="C291" s="360"/>
      <c r="D291" s="361"/>
      <c r="E291" s="366"/>
    </row>
    <row r="292" spans="1:5" ht="15.75" customHeight="1" hidden="1" thickBot="1">
      <c r="A292" s="383"/>
      <c r="B292" s="377" t="s">
        <v>10</v>
      </c>
      <c r="C292" s="360"/>
      <c r="D292" s="361"/>
      <c r="E292" s="366"/>
    </row>
    <row r="293" spans="1:5" ht="30.75" customHeight="1" hidden="1" thickBot="1">
      <c r="A293" s="383"/>
      <c r="B293" s="377" t="s">
        <v>11</v>
      </c>
      <c r="C293" s="360"/>
      <c r="D293" s="361"/>
      <c r="E293" s="366"/>
    </row>
    <row r="294" spans="1:5" ht="15.75" customHeight="1" hidden="1" thickBot="1">
      <c r="A294" s="383"/>
      <c r="B294" s="377" t="s">
        <v>13</v>
      </c>
      <c r="C294" s="360"/>
      <c r="D294" s="361"/>
      <c r="E294" s="366"/>
    </row>
    <row r="295" spans="1:5" ht="15.75" customHeight="1" hidden="1" thickBot="1">
      <c r="A295" s="383"/>
      <c r="B295" s="377" t="s">
        <v>8</v>
      </c>
      <c r="C295" s="360"/>
      <c r="D295" s="361"/>
      <c r="E295" s="366"/>
    </row>
    <row r="296" spans="1:5" ht="30.75" customHeight="1" hidden="1" thickBot="1">
      <c r="A296" s="383"/>
      <c r="B296" s="377" t="s">
        <v>12</v>
      </c>
      <c r="C296" s="360"/>
      <c r="D296" s="361"/>
      <c r="E296" s="366"/>
    </row>
    <row r="297" spans="1:5" ht="1.5" customHeight="1" hidden="1" thickBot="1">
      <c r="A297" s="383"/>
      <c r="B297" s="377" t="s">
        <v>41</v>
      </c>
      <c r="C297" s="360"/>
      <c r="D297" s="361"/>
      <c r="E297" s="366"/>
    </row>
    <row r="298" spans="1:5" ht="40.5" customHeight="1" thickBot="1">
      <c r="A298" s="382" t="s">
        <v>62</v>
      </c>
      <c r="B298" s="354" t="s">
        <v>7</v>
      </c>
      <c r="C298" s="351">
        <v>13</v>
      </c>
      <c r="D298" s="352">
        <v>22791.02564102564</v>
      </c>
      <c r="E298" s="353">
        <v>84.9902837155072</v>
      </c>
    </row>
    <row r="299" spans="1:5" ht="15.75" customHeight="1">
      <c r="A299" s="383"/>
      <c r="B299" s="380" t="s">
        <v>14</v>
      </c>
      <c r="C299" s="360"/>
      <c r="D299" s="361"/>
      <c r="E299" s="366"/>
    </row>
    <row r="300" spans="1:5" ht="19.5" customHeight="1">
      <c r="A300" s="383"/>
      <c r="B300" s="376" t="s">
        <v>3</v>
      </c>
      <c r="C300" s="368">
        <v>2</v>
      </c>
      <c r="D300" s="369">
        <v>45070.83333333333</v>
      </c>
      <c r="E300" s="370">
        <v>82.76801188412975</v>
      </c>
    </row>
    <row r="301" spans="1:5" ht="19.5" customHeight="1">
      <c r="A301" s="383"/>
      <c r="B301" s="376" t="s">
        <v>2</v>
      </c>
      <c r="C301" s="368">
        <v>2</v>
      </c>
      <c r="D301" s="369">
        <v>24091.666666666664</v>
      </c>
      <c r="E301" s="370">
        <v>85.99902771025765</v>
      </c>
    </row>
    <row r="302" spans="1:5" ht="18" customHeight="1">
      <c r="A302" s="383"/>
      <c r="B302" s="376" t="s">
        <v>19</v>
      </c>
      <c r="C302" s="368"/>
      <c r="D302" s="369"/>
      <c r="E302" s="370"/>
    </row>
    <row r="303" spans="1:5" ht="22.5" customHeight="1" thickBot="1">
      <c r="A303" s="383"/>
      <c r="B303" s="376" t="s">
        <v>210</v>
      </c>
      <c r="C303" s="368">
        <v>9</v>
      </c>
      <c r="D303" s="369">
        <v>17550.925925925927</v>
      </c>
      <c r="E303" s="370">
        <v>86.0097503323977</v>
      </c>
    </row>
    <row r="304" spans="1:5" ht="1.5" customHeight="1" hidden="1" thickBot="1">
      <c r="A304" s="383"/>
      <c r="B304" s="376" t="s">
        <v>211</v>
      </c>
      <c r="C304" s="362"/>
      <c r="D304" s="362"/>
      <c r="E304" s="367"/>
    </row>
    <row r="305" spans="1:5" ht="15.75" customHeight="1" hidden="1" thickBot="1">
      <c r="A305" s="383"/>
      <c r="B305" s="377" t="s">
        <v>8</v>
      </c>
      <c r="C305" s="362"/>
      <c r="D305" s="362"/>
      <c r="E305" s="367"/>
    </row>
    <row r="306" spans="1:5" ht="15.75" customHeight="1" hidden="1" thickBot="1">
      <c r="A306" s="383"/>
      <c r="B306" s="377" t="s">
        <v>9</v>
      </c>
      <c r="C306" s="362"/>
      <c r="D306" s="362"/>
      <c r="E306" s="367"/>
    </row>
    <row r="307" spans="1:5" ht="15.75" customHeight="1" hidden="1" thickBot="1">
      <c r="A307" s="383"/>
      <c r="B307" s="376" t="s">
        <v>212</v>
      </c>
      <c r="C307" s="362"/>
      <c r="D307" s="362"/>
      <c r="E307" s="367"/>
    </row>
    <row r="308" spans="1:5" ht="15.75" customHeight="1" hidden="1" thickBot="1">
      <c r="A308" s="383"/>
      <c r="B308" s="377" t="s">
        <v>8</v>
      </c>
      <c r="C308" s="362"/>
      <c r="D308" s="362"/>
      <c r="E308" s="367"/>
    </row>
    <row r="309" spans="1:5" ht="15.75" customHeight="1" hidden="1" thickBot="1">
      <c r="A309" s="383"/>
      <c r="B309" s="377" t="s">
        <v>10</v>
      </c>
      <c r="C309" s="362"/>
      <c r="D309" s="362"/>
      <c r="E309" s="367"/>
    </row>
    <row r="310" spans="1:5" ht="33.75" customHeight="1" hidden="1" thickBot="1">
      <c r="A310" s="383"/>
      <c r="B310" s="377" t="s">
        <v>11</v>
      </c>
      <c r="C310" s="362"/>
      <c r="D310" s="362"/>
      <c r="E310" s="367"/>
    </row>
    <row r="311" spans="1:5" ht="15.75" customHeight="1" hidden="1" thickBot="1">
      <c r="A311" s="383"/>
      <c r="B311" s="377" t="s">
        <v>13</v>
      </c>
      <c r="C311" s="362"/>
      <c r="D311" s="362"/>
      <c r="E311" s="367"/>
    </row>
    <row r="312" spans="1:5" ht="15.75" customHeight="1" hidden="1" thickBot="1">
      <c r="A312" s="383"/>
      <c r="B312" s="377" t="s">
        <v>8</v>
      </c>
      <c r="C312" s="362"/>
      <c r="D312" s="362"/>
      <c r="E312" s="367"/>
    </row>
    <row r="313" spans="1:5" ht="27" customHeight="1" hidden="1" thickBot="1">
      <c r="A313" s="383"/>
      <c r="B313" s="377" t="s">
        <v>12</v>
      </c>
      <c r="C313" s="362"/>
      <c r="D313" s="362"/>
      <c r="E313" s="367"/>
    </row>
    <row r="314" spans="1:5" ht="15.75" customHeight="1" hidden="1" thickBot="1">
      <c r="A314" s="383"/>
      <c r="B314" s="377" t="s">
        <v>41</v>
      </c>
      <c r="C314" s="362"/>
      <c r="D314" s="362"/>
      <c r="E314" s="367"/>
    </row>
    <row r="315" spans="1:5" ht="50.25" customHeight="1" thickBot="1">
      <c r="A315" s="382" t="s">
        <v>63</v>
      </c>
      <c r="B315" s="371" t="s">
        <v>208</v>
      </c>
      <c r="C315" s="351">
        <v>26</v>
      </c>
      <c r="D315" s="352">
        <v>25882.733974358973</v>
      </c>
      <c r="E315" s="353">
        <v>70.83945943968986</v>
      </c>
    </row>
    <row r="316" spans="1:5" ht="19.5" customHeight="1">
      <c r="A316" s="383"/>
      <c r="B316" s="380" t="s">
        <v>14</v>
      </c>
      <c r="C316" s="359"/>
      <c r="D316" s="362"/>
      <c r="E316" s="367"/>
    </row>
    <row r="317" spans="1:5" ht="21.75" customHeight="1">
      <c r="A317" s="383"/>
      <c r="B317" s="376" t="s">
        <v>3</v>
      </c>
      <c r="C317" s="368">
        <v>2</v>
      </c>
      <c r="D317" s="369">
        <v>52039.79166666667</v>
      </c>
      <c r="E317" s="370">
        <v>48.77885393158647</v>
      </c>
    </row>
    <row r="318" spans="1:5" ht="15.75" customHeight="1">
      <c r="A318" s="383"/>
      <c r="B318" s="376" t="s">
        <v>2</v>
      </c>
      <c r="C318" s="368">
        <v>4</v>
      </c>
      <c r="D318" s="369">
        <v>37181.708333333336</v>
      </c>
      <c r="E318" s="370">
        <v>77.69821385045319</v>
      </c>
    </row>
    <row r="319" spans="1:5" ht="15.75" customHeight="1">
      <c r="A319" s="383"/>
      <c r="B319" s="376" t="s">
        <v>19</v>
      </c>
      <c r="C319" s="368">
        <v>2</v>
      </c>
      <c r="D319" s="369">
        <v>31967</v>
      </c>
      <c r="E319" s="370">
        <v>79.69244403597455</v>
      </c>
    </row>
    <row r="320" spans="1:5" ht="15.75" customHeight="1">
      <c r="A320" s="383"/>
      <c r="B320" s="376" t="s">
        <v>210</v>
      </c>
      <c r="C320" s="368">
        <v>17</v>
      </c>
      <c r="D320" s="369">
        <v>20378.81862745098</v>
      </c>
      <c r="E320" s="370">
        <v>72.98560874136581</v>
      </c>
    </row>
    <row r="321" spans="1:5" ht="20.25" customHeight="1">
      <c r="A321" s="383"/>
      <c r="B321" s="376" t="s">
        <v>211</v>
      </c>
      <c r="C321" s="368"/>
      <c r="D321" s="369"/>
      <c r="E321" s="370"/>
    </row>
    <row r="322" spans="1:5" ht="15.75" customHeight="1" hidden="1">
      <c r="A322" s="383"/>
      <c r="B322" s="377" t="s">
        <v>8</v>
      </c>
      <c r="C322" s="368"/>
      <c r="D322" s="369"/>
      <c r="E322" s="370"/>
    </row>
    <row r="323" spans="1:5" ht="15.75" customHeight="1" hidden="1">
      <c r="A323" s="383"/>
      <c r="B323" s="377" t="s">
        <v>9</v>
      </c>
      <c r="C323" s="368"/>
      <c r="D323" s="369"/>
      <c r="E323" s="370"/>
    </row>
    <row r="324" spans="1:5" ht="15.75" customHeight="1" hidden="1">
      <c r="A324" s="383"/>
      <c r="B324" s="376" t="s">
        <v>212</v>
      </c>
      <c r="C324" s="368"/>
      <c r="D324" s="369"/>
      <c r="E324" s="370"/>
    </row>
    <row r="325" spans="1:5" ht="15.75" customHeight="1" hidden="1">
      <c r="A325" s="383"/>
      <c r="B325" s="377" t="s">
        <v>8</v>
      </c>
      <c r="C325" s="368"/>
      <c r="D325" s="369"/>
      <c r="E325" s="370"/>
    </row>
    <row r="326" spans="1:5" ht="15.75" customHeight="1" hidden="1">
      <c r="A326" s="383"/>
      <c r="B326" s="377" t="s">
        <v>10</v>
      </c>
      <c r="C326" s="368"/>
      <c r="D326" s="369"/>
      <c r="E326" s="370"/>
    </row>
    <row r="327" spans="1:5" ht="30.75" customHeight="1" hidden="1">
      <c r="A327" s="383"/>
      <c r="B327" s="377" t="s">
        <v>11</v>
      </c>
      <c r="C327" s="368"/>
      <c r="D327" s="369"/>
      <c r="E327" s="370"/>
    </row>
    <row r="328" spans="1:5" ht="15.75" customHeight="1" hidden="1">
      <c r="A328" s="383"/>
      <c r="B328" s="377" t="s">
        <v>13</v>
      </c>
      <c r="C328" s="368"/>
      <c r="D328" s="369"/>
      <c r="E328" s="370"/>
    </row>
    <row r="329" spans="1:5" ht="15.75" customHeight="1" hidden="1">
      <c r="A329" s="383"/>
      <c r="B329" s="377" t="s">
        <v>8</v>
      </c>
      <c r="C329" s="368"/>
      <c r="D329" s="369"/>
      <c r="E329" s="370"/>
    </row>
    <row r="330" spans="1:5" ht="24.75" customHeight="1" hidden="1">
      <c r="A330" s="383"/>
      <c r="B330" s="377" t="s">
        <v>12</v>
      </c>
      <c r="C330" s="368"/>
      <c r="D330" s="369"/>
      <c r="E330" s="370"/>
    </row>
    <row r="331" spans="1:5" ht="19.5" customHeight="1" thickBot="1">
      <c r="A331" s="383"/>
      <c r="B331" s="376" t="s">
        <v>41</v>
      </c>
      <c r="C331" s="368">
        <v>1</v>
      </c>
      <c r="D331" s="369">
        <v>9770.750000000002</v>
      </c>
      <c r="E331" s="370">
        <v>75.49793017261581</v>
      </c>
    </row>
    <row r="332" spans="1:5" ht="56.25" customHeight="1" thickBot="1">
      <c r="A332" s="382" t="s">
        <v>64</v>
      </c>
      <c r="B332" s="371" t="s">
        <v>209</v>
      </c>
      <c r="C332" s="351">
        <v>10</v>
      </c>
      <c r="D332" s="352">
        <v>28363.333333333332</v>
      </c>
      <c r="E332" s="353">
        <v>61.52982681205901</v>
      </c>
    </row>
    <row r="333" spans="1:5" ht="15.75" customHeight="1">
      <c r="A333" s="383"/>
      <c r="B333" s="380" t="s">
        <v>14</v>
      </c>
      <c r="C333" s="359"/>
      <c r="D333" s="362"/>
      <c r="E333" s="367"/>
    </row>
    <row r="334" spans="1:5" ht="19.5" customHeight="1">
      <c r="A334" s="383"/>
      <c r="B334" s="376" t="s">
        <v>3</v>
      </c>
      <c r="C334" s="368">
        <v>2</v>
      </c>
      <c r="D334" s="369">
        <v>38633.33333333333</v>
      </c>
      <c r="E334" s="370">
        <v>19.64588891583798</v>
      </c>
    </row>
    <row r="335" spans="1:5" ht="15.75" customHeight="1">
      <c r="A335" s="383"/>
      <c r="B335" s="376" t="s">
        <v>2</v>
      </c>
      <c r="C335" s="368">
        <v>2</v>
      </c>
      <c r="D335" s="369">
        <v>46820.833333333336</v>
      </c>
      <c r="E335" s="370">
        <v>80.01605136436596</v>
      </c>
    </row>
    <row r="336" spans="1:5" ht="19.5" customHeight="1">
      <c r="A336" s="383"/>
      <c r="B336" s="376" t="s">
        <v>19</v>
      </c>
      <c r="C336" s="368"/>
      <c r="D336" s="369"/>
      <c r="E336" s="370"/>
    </row>
    <row r="337" spans="1:5" ht="19.5" customHeight="1">
      <c r="A337" s="383"/>
      <c r="B337" s="376" t="s">
        <v>210</v>
      </c>
      <c r="C337" s="368">
        <v>5</v>
      </c>
      <c r="D337" s="369">
        <v>20071.666666666664</v>
      </c>
      <c r="E337" s="370">
        <v>82.43913435527503</v>
      </c>
    </row>
    <row r="338" spans="1:5" ht="18.75" customHeight="1" thickBot="1">
      <c r="A338" s="383"/>
      <c r="B338" s="376" t="s">
        <v>211</v>
      </c>
      <c r="C338" s="368">
        <v>1</v>
      </c>
      <c r="D338" s="369">
        <v>6300</v>
      </c>
      <c r="E338" s="370">
        <v>123.42857142857144</v>
      </c>
    </row>
    <row r="339" spans="1:5" ht="15.75" customHeight="1" hidden="1" thickBot="1">
      <c r="A339" s="383"/>
      <c r="B339" s="377" t="s">
        <v>8</v>
      </c>
      <c r="C339" s="362"/>
      <c r="D339" s="362"/>
      <c r="E339" s="367"/>
    </row>
    <row r="340" spans="1:5" ht="15.75" customHeight="1" hidden="1" thickBot="1">
      <c r="A340" s="383"/>
      <c r="B340" s="377" t="s">
        <v>9</v>
      </c>
      <c r="C340" s="362"/>
      <c r="D340" s="362"/>
      <c r="E340" s="367"/>
    </row>
    <row r="341" spans="1:5" ht="15.75" customHeight="1" hidden="1" thickBot="1">
      <c r="A341" s="383"/>
      <c r="B341" s="376" t="s">
        <v>212</v>
      </c>
      <c r="C341" s="362"/>
      <c r="D341" s="362"/>
      <c r="E341" s="367"/>
    </row>
    <row r="342" spans="1:5" ht="15.75" customHeight="1" hidden="1" thickBot="1">
      <c r="A342" s="383"/>
      <c r="B342" s="377" t="s">
        <v>8</v>
      </c>
      <c r="C342" s="362"/>
      <c r="D342" s="362"/>
      <c r="E342" s="367"/>
    </row>
    <row r="343" spans="1:5" ht="15.75" customHeight="1" hidden="1" thickBot="1">
      <c r="A343" s="383"/>
      <c r="B343" s="377" t="s">
        <v>10</v>
      </c>
      <c r="C343" s="362"/>
      <c r="D343" s="362"/>
      <c r="E343" s="367"/>
    </row>
    <row r="344" spans="1:5" ht="30.75" customHeight="1" hidden="1" thickBot="1">
      <c r="A344" s="383"/>
      <c r="B344" s="377" t="s">
        <v>11</v>
      </c>
      <c r="C344" s="362"/>
      <c r="D344" s="362"/>
      <c r="E344" s="367"/>
    </row>
    <row r="345" spans="1:5" ht="15.75" customHeight="1" hidden="1" thickBot="1">
      <c r="A345" s="383"/>
      <c r="B345" s="377" t="s">
        <v>13</v>
      </c>
      <c r="C345" s="362"/>
      <c r="D345" s="362"/>
      <c r="E345" s="367"/>
    </row>
    <row r="346" spans="1:5" ht="15.75" customHeight="1" hidden="1" thickBot="1">
      <c r="A346" s="383"/>
      <c r="B346" s="377" t="s">
        <v>8</v>
      </c>
      <c r="C346" s="362"/>
      <c r="D346" s="362"/>
      <c r="E346" s="367"/>
    </row>
    <row r="347" spans="1:5" ht="23.25" customHeight="1" hidden="1" thickBot="1">
      <c r="A347" s="383"/>
      <c r="B347" s="377" t="s">
        <v>12</v>
      </c>
      <c r="C347" s="362"/>
      <c r="D347" s="362"/>
      <c r="E347" s="367"/>
    </row>
    <row r="348" spans="1:5" ht="1.5" customHeight="1" hidden="1" thickBot="1">
      <c r="A348" s="383"/>
      <c r="B348" s="377" t="s">
        <v>41</v>
      </c>
      <c r="C348" s="362"/>
      <c r="D348" s="362"/>
      <c r="E348" s="367"/>
    </row>
    <row r="349" spans="1:5" ht="40.5" customHeight="1" thickBot="1">
      <c r="A349" s="382" t="s">
        <v>65</v>
      </c>
      <c r="B349" s="354" t="s">
        <v>7</v>
      </c>
      <c r="C349" s="351">
        <v>15</v>
      </c>
      <c r="D349" s="352">
        <v>21820.000000000004</v>
      </c>
      <c r="E349" s="353" t="s">
        <v>238</v>
      </c>
    </row>
    <row r="350" spans="1:5" ht="15.75" customHeight="1">
      <c r="A350" s="346"/>
      <c r="B350" s="380" t="s">
        <v>14</v>
      </c>
      <c r="C350" s="359"/>
      <c r="D350" s="362"/>
      <c r="E350" s="367"/>
    </row>
    <row r="351" spans="1:5" ht="15.75" customHeight="1">
      <c r="A351" s="346"/>
      <c r="B351" s="376" t="s">
        <v>3</v>
      </c>
      <c r="C351" s="368">
        <v>2</v>
      </c>
      <c r="D351" s="369">
        <v>40591.66666666667</v>
      </c>
      <c r="E351" s="370">
        <v>58.91534391534392</v>
      </c>
    </row>
    <row r="352" spans="1:5" ht="15.75" customHeight="1">
      <c r="A352" s="346"/>
      <c r="B352" s="376" t="s">
        <v>2</v>
      </c>
      <c r="C352" s="368">
        <v>3</v>
      </c>
      <c r="D352" s="369">
        <v>25025.000000000004</v>
      </c>
      <c r="E352" s="370">
        <v>95.27449617790131</v>
      </c>
    </row>
    <row r="353" spans="1:5" ht="15.75" customHeight="1">
      <c r="A353" s="346"/>
      <c r="B353" s="376" t="s">
        <v>19</v>
      </c>
      <c r="C353" s="368"/>
      <c r="D353" s="369"/>
      <c r="E353" s="370"/>
    </row>
    <row r="354" spans="1:5" ht="15.75" customHeight="1">
      <c r="A354" s="346"/>
      <c r="B354" s="376" t="s">
        <v>210</v>
      </c>
      <c r="C354" s="368">
        <v>8</v>
      </c>
      <c r="D354" s="369">
        <v>17668.75</v>
      </c>
      <c r="E354" s="370">
        <v>92.90693621470896</v>
      </c>
    </row>
    <row r="355" spans="1:5" ht="15.75" customHeight="1">
      <c r="A355" s="346"/>
      <c r="B355" s="376" t="s">
        <v>211</v>
      </c>
      <c r="C355" s="368"/>
      <c r="D355" s="369"/>
      <c r="E355" s="370"/>
    </row>
    <row r="356" spans="1:5" ht="15.75" customHeight="1" hidden="1">
      <c r="A356" s="346"/>
      <c r="B356" s="377" t="s">
        <v>8</v>
      </c>
      <c r="C356" s="368"/>
      <c r="D356" s="369"/>
      <c r="E356" s="370"/>
    </row>
    <row r="357" spans="1:5" ht="15.75" customHeight="1" hidden="1">
      <c r="A357" s="346"/>
      <c r="B357" s="377" t="s">
        <v>9</v>
      </c>
      <c r="C357" s="368"/>
      <c r="D357" s="369"/>
      <c r="E357" s="370"/>
    </row>
    <row r="358" spans="1:5" ht="18.75" customHeight="1" thickBot="1">
      <c r="A358" s="346"/>
      <c r="B358" s="376" t="s">
        <v>212</v>
      </c>
      <c r="C358" s="368">
        <v>2</v>
      </c>
      <c r="D358" s="369">
        <v>11495.833333333338</v>
      </c>
      <c r="E358" s="370">
        <v>55.65679574791192</v>
      </c>
    </row>
    <row r="359" spans="1:5" ht="1.5" customHeight="1" hidden="1" thickBot="1">
      <c r="A359" s="383"/>
      <c r="B359" s="377" t="s">
        <v>8</v>
      </c>
      <c r="C359" s="362"/>
      <c r="D359" s="362"/>
      <c r="E359" s="367" t="e">
        <v>#DIV/0!</v>
      </c>
    </row>
    <row r="360" spans="1:5" ht="15.75" customHeight="1" hidden="1" thickBot="1">
      <c r="A360" s="383"/>
      <c r="B360" s="377" t="s">
        <v>10</v>
      </c>
      <c r="C360" s="362"/>
      <c r="D360" s="362"/>
      <c r="E360" s="367" t="e">
        <v>#DIV/0!</v>
      </c>
    </row>
    <row r="361" spans="1:5" ht="32.25" customHeight="1" hidden="1" thickBot="1">
      <c r="A361" s="383"/>
      <c r="B361" s="377" t="s">
        <v>11</v>
      </c>
      <c r="C361" s="362"/>
      <c r="D361" s="362"/>
      <c r="E361" s="367" t="e">
        <v>#DIV/0!</v>
      </c>
    </row>
    <row r="362" spans="1:5" ht="15.75" customHeight="1" hidden="1" thickBot="1">
      <c r="A362" s="383"/>
      <c r="B362" s="377" t="s">
        <v>13</v>
      </c>
      <c r="C362" s="362"/>
      <c r="D362" s="362"/>
      <c r="E362" s="367" t="e">
        <v>#DIV/0!</v>
      </c>
    </row>
    <row r="363" spans="1:5" ht="15.75" customHeight="1" hidden="1" thickBot="1">
      <c r="A363" s="383"/>
      <c r="B363" s="377" t="s">
        <v>8</v>
      </c>
      <c r="C363" s="362"/>
      <c r="D363" s="362"/>
      <c r="E363" s="367" t="e">
        <v>#DIV/0!</v>
      </c>
    </row>
    <row r="364" spans="1:5" ht="29.25" customHeight="1" hidden="1" thickBot="1">
      <c r="A364" s="383"/>
      <c r="B364" s="377" t="s">
        <v>12</v>
      </c>
      <c r="C364" s="362"/>
      <c r="D364" s="362"/>
      <c r="E364" s="367" t="e">
        <v>#DIV/0!</v>
      </c>
    </row>
    <row r="365" spans="1:5" ht="27" customHeight="1" hidden="1" thickBot="1">
      <c r="A365" s="383"/>
      <c r="B365" s="391" t="s">
        <v>41</v>
      </c>
      <c r="C365" s="392"/>
      <c r="D365" s="392"/>
      <c r="E365" s="393" t="e">
        <v>#DIV/0!</v>
      </c>
    </row>
    <row r="366" spans="1:5" ht="51.75" customHeight="1" thickBot="1">
      <c r="A366" s="476" t="s">
        <v>237</v>
      </c>
      <c r="B366" s="477"/>
      <c r="C366" s="477"/>
      <c r="D366" s="477"/>
      <c r="E366" s="478"/>
    </row>
    <row r="367" spans="1:5" ht="37.5" customHeight="1" thickBot="1">
      <c r="A367" s="382" t="s">
        <v>66</v>
      </c>
      <c r="B367" s="354" t="s">
        <v>7</v>
      </c>
      <c r="C367" s="351">
        <v>17</v>
      </c>
      <c r="D367" s="352">
        <v>19460.784313725486</v>
      </c>
      <c r="E367" s="353">
        <v>54.29927238215755</v>
      </c>
    </row>
    <row r="368" spans="1:5" ht="15.75" customHeight="1">
      <c r="A368" s="383"/>
      <c r="B368" s="380" t="s">
        <v>14</v>
      </c>
      <c r="C368" s="359"/>
      <c r="D368" s="362"/>
      <c r="E368" s="367"/>
    </row>
    <row r="369" spans="1:5" ht="15.75" customHeight="1">
      <c r="A369" s="383"/>
      <c r="B369" s="376" t="s">
        <v>3</v>
      </c>
      <c r="C369" s="368">
        <v>2</v>
      </c>
      <c r="D369" s="369">
        <v>39933.333333333336</v>
      </c>
      <c r="E369" s="370">
        <v>54.249547920434</v>
      </c>
    </row>
    <row r="370" spans="1:5" ht="15.75" customHeight="1">
      <c r="A370" s="383"/>
      <c r="B370" s="376" t="s">
        <v>2</v>
      </c>
      <c r="C370" s="368">
        <v>4</v>
      </c>
      <c r="D370" s="369">
        <v>22539.583333333336</v>
      </c>
      <c r="E370" s="370">
        <v>56.36758321273517</v>
      </c>
    </row>
    <row r="371" spans="1:5" ht="15.75" customHeight="1">
      <c r="A371" s="383"/>
      <c r="B371" s="376" t="s">
        <v>19</v>
      </c>
      <c r="C371" s="368"/>
      <c r="D371" s="369"/>
      <c r="E371" s="370"/>
    </row>
    <row r="372" spans="1:5" ht="15.75" customHeight="1">
      <c r="A372" s="383"/>
      <c r="B372" s="376" t="s">
        <v>210</v>
      </c>
      <c r="C372" s="368">
        <v>9</v>
      </c>
      <c r="D372" s="369">
        <v>14336.11111111111</v>
      </c>
      <c r="E372" s="370">
        <v>52.92565575042683</v>
      </c>
    </row>
    <row r="373" spans="1:5" ht="21.75" customHeight="1" thickBot="1">
      <c r="A373" s="383"/>
      <c r="B373" s="376" t="s">
        <v>211</v>
      </c>
      <c r="C373" s="368">
        <v>2</v>
      </c>
      <c r="D373" s="369">
        <v>12824.999999999998</v>
      </c>
      <c r="E373" s="370">
        <v>54.646840148698885</v>
      </c>
    </row>
    <row r="374" spans="1:5" ht="15.75" customHeight="1" hidden="1" thickBot="1">
      <c r="A374" s="383"/>
      <c r="B374" s="377" t="s">
        <v>8</v>
      </c>
      <c r="C374" s="362"/>
      <c r="D374" s="362"/>
      <c r="E374" s="367"/>
    </row>
    <row r="375" spans="1:5" ht="15.75" customHeight="1" hidden="1" thickBot="1">
      <c r="A375" s="383"/>
      <c r="B375" s="377" t="s">
        <v>9</v>
      </c>
      <c r="C375" s="362"/>
      <c r="D375" s="362"/>
      <c r="E375" s="367"/>
    </row>
    <row r="376" spans="1:5" ht="15.75" customHeight="1" hidden="1" thickBot="1">
      <c r="A376" s="383"/>
      <c r="B376" s="376" t="s">
        <v>212</v>
      </c>
      <c r="C376" s="362"/>
      <c r="D376" s="362"/>
      <c r="E376" s="367"/>
    </row>
    <row r="377" spans="1:5" ht="15.75" customHeight="1" hidden="1" thickBot="1">
      <c r="A377" s="383"/>
      <c r="B377" s="377" t="s">
        <v>8</v>
      </c>
      <c r="C377" s="362"/>
      <c r="D377" s="362"/>
      <c r="E377" s="367"/>
    </row>
    <row r="378" spans="1:5" ht="15.75" customHeight="1" hidden="1" thickBot="1">
      <c r="A378" s="383"/>
      <c r="B378" s="377" t="s">
        <v>10</v>
      </c>
      <c r="C378" s="362"/>
      <c r="D378" s="362"/>
      <c r="E378" s="367"/>
    </row>
    <row r="379" spans="1:5" ht="33" customHeight="1" hidden="1" thickBot="1">
      <c r="A379" s="383"/>
      <c r="B379" s="377" t="s">
        <v>11</v>
      </c>
      <c r="C379" s="362"/>
      <c r="D379" s="362"/>
      <c r="E379" s="367"/>
    </row>
    <row r="380" spans="1:5" ht="15.75" customHeight="1" hidden="1" thickBot="1">
      <c r="A380" s="383"/>
      <c r="B380" s="377" t="s">
        <v>13</v>
      </c>
      <c r="C380" s="362"/>
      <c r="D380" s="362"/>
      <c r="E380" s="367"/>
    </row>
    <row r="381" spans="1:5" ht="15.75" customHeight="1" hidden="1" thickBot="1">
      <c r="A381" s="383"/>
      <c r="B381" s="377" t="s">
        <v>8</v>
      </c>
      <c r="C381" s="362"/>
      <c r="D381" s="362"/>
      <c r="E381" s="367"/>
    </row>
    <row r="382" spans="1:5" ht="24.75" customHeight="1" hidden="1" thickBot="1">
      <c r="A382" s="383"/>
      <c r="B382" s="377" t="s">
        <v>12</v>
      </c>
      <c r="C382" s="362"/>
      <c r="D382" s="362"/>
      <c r="E382" s="367"/>
    </row>
    <row r="383" spans="1:5" ht="23.25" customHeight="1" hidden="1" thickBot="1">
      <c r="A383" s="383"/>
      <c r="B383" s="377" t="s">
        <v>41</v>
      </c>
      <c r="C383" s="362"/>
      <c r="D383" s="362"/>
      <c r="E383" s="367"/>
    </row>
    <row r="384" spans="1:5" ht="29.25" customHeight="1" thickBot="1">
      <c r="A384" s="382" t="s">
        <v>67</v>
      </c>
      <c r="B384" s="354" t="s">
        <v>7</v>
      </c>
      <c r="C384" s="351">
        <v>14</v>
      </c>
      <c r="D384" s="352">
        <v>21158.333333333336</v>
      </c>
      <c r="E384" s="353">
        <v>62.958809897585425</v>
      </c>
    </row>
    <row r="385" spans="1:5" ht="15.75" customHeight="1">
      <c r="A385" s="383"/>
      <c r="B385" s="380" t="s">
        <v>14</v>
      </c>
      <c r="C385" s="359"/>
      <c r="D385" s="362"/>
      <c r="E385" s="367"/>
    </row>
    <row r="386" spans="1:5" ht="21" customHeight="1">
      <c r="A386" s="383"/>
      <c r="B386" s="376" t="s">
        <v>3</v>
      </c>
      <c r="C386" s="368">
        <v>2</v>
      </c>
      <c r="D386" s="369">
        <v>40949.99999999999</v>
      </c>
      <c r="E386" s="370">
        <v>60.98829648894668</v>
      </c>
    </row>
    <row r="387" spans="1:5" ht="18" customHeight="1">
      <c r="A387" s="383"/>
      <c r="B387" s="376" t="s">
        <v>2</v>
      </c>
      <c r="C387" s="368">
        <v>3</v>
      </c>
      <c r="D387" s="369">
        <v>25133.33333333333</v>
      </c>
      <c r="E387" s="370">
        <v>67.65498652291106</v>
      </c>
    </row>
    <row r="388" spans="1:5" ht="19.5" customHeight="1">
      <c r="A388" s="383"/>
      <c r="B388" s="376" t="s">
        <v>19</v>
      </c>
      <c r="C388" s="368"/>
      <c r="D388" s="369"/>
      <c r="E388" s="370"/>
    </row>
    <row r="389" spans="1:5" ht="21" customHeight="1" thickBot="1">
      <c r="A389" s="383"/>
      <c r="B389" s="376" t="s">
        <v>210</v>
      </c>
      <c r="C389" s="368">
        <v>9</v>
      </c>
      <c r="D389" s="369">
        <v>13879.629629629628</v>
      </c>
      <c r="E389" s="370">
        <v>61.65025028257711</v>
      </c>
    </row>
    <row r="390" spans="1:5" ht="13.5" customHeight="1" hidden="1" thickBot="1">
      <c r="A390" s="383"/>
      <c r="B390" s="376" t="s">
        <v>211</v>
      </c>
      <c r="C390" s="362"/>
      <c r="D390" s="362"/>
      <c r="E390" s="367"/>
    </row>
    <row r="391" spans="1:5" ht="15.75" customHeight="1" hidden="1" thickBot="1">
      <c r="A391" s="383"/>
      <c r="B391" s="377" t="s">
        <v>8</v>
      </c>
      <c r="C391" s="362"/>
      <c r="D391" s="362"/>
      <c r="E391" s="367"/>
    </row>
    <row r="392" spans="1:5" ht="15.75" customHeight="1" hidden="1" thickBot="1">
      <c r="A392" s="383"/>
      <c r="B392" s="377" t="s">
        <v>9</v>
      </c>
      <c r="C392" s="362"/>
      <c r="D392" s="362"/>
      <c r="E392" s="367"/>
    </row>
    <row r="393" spans="1:5" ht="15.75" customHeight="1" hidden="1" thickBot="1">
      <c r="A393" s="383"/>
      <c r="B393" s="376" t="s">
        <v>212</v>
      </c>
      <c r="C393" s="362"/>
      <c r="D393" s="362"/>
      <c r="E393" s="367"/>
    </row>
    <row r="394" spans="1:5" ht="15.75" customHeight="1" hidden="1" thickBot="1">
      <c r="A394" s="383"/>
      <c r="B394" s="377" t="s">
        <v>8</v>
      </c>
      <c r="C394" s="362"/>
      <c r="D394" s="362"/>
      <c r="E394" s="367"/>
    </row>
    <row r="395" spans="1:5" ht="15.75" customHeight="1" hidden="1" thickBot="1">
      <c r="A395" s="383"/>
      <c r="B395" s="377" t="s">
        <v>10</v>
      </c>
      <c r="C395" s="362"/>
      <c r="D395" s="362"/>
      <c r="E395" s="367"/>
    </row>
    <row r="396" spans="1:5" ht="33" customHeight="1" hidden="1" thickBot="1">
      <c r="A396" s="383"/>
      <c r="B396" s="377" t="s">
        <v>11</v>
      </c>
      <c r="C396" s="362"/>
      <c r="D396" s="362"/>
      <c r="E396" s="367"/>
    </row>
    <row r="397" spans="1:5" ht="33" customHeight="1" hidden="1" thickBot="1">
      <c r="A397" s="383"/>
      <c r="B397" s="377" t="s">
        <v>13</v>
      </c>
      <c r="C397" s="362"/>
      <c r="D397" s="362"/>
      <c r="E397" s="367"/>
    </row>
    <row r="398" spans="1:5" ht="21.75" customHeight="1" hidden="1" thickBot="1">
      <c r="A398" s="383"/>
      <c r="B398" s="377" t="s">
        <v>8</v>
      </c>
      <c r="C398" s="362"/>
      <c r="D398" s="362"/>
      <c r="E398" s="367"/>
    </row>
    <row r="399" spans="1:5" ht="20.25" customHeight="1" hidden="1" thickBot="1">
      <c r="A399" s="383"/>
      <c r="B399" s="377" t="s">
        <v>12</v>
      </c>
      <c r="C399" s="362"/>
      <c r="D399" s="362"/>
      <c r="E399" s="367"/>
    </row>
    <row r="400" spans="1:5" ht="32.25" customHeight="1" hidden="1" thickBot="1">
      <c r="A400" s="383"/>
      <c r="B400" s="377" t="s">
        <v>185</v>
      </c>
      <c r="C400" s="362"/>
      <c r="D400" s="362"/>
      <c r="E400" s="367"/>
    </row>
    <row r="401" spans="1:5" ht="28.5" customHeight="1" thickBot="1">
      <c r="A401" s="382" t="s">
        <v>68</v>
      </c>
      <c r="B401" s="354" t="s">
        <v>7</v>
      </c>
      <c r="C401" s="351">
        <v>13</v>
      </c>
      <c r="D401" s="352">
        <v>22611.538461538457</v>
      </c>
      <c r="E401" s="353" t="s">
        <v>225</v>
      </c>
    </row>
    <row r="402" spans="1:5" ht="15.75" customHeight="1">
      <c r="A402" s="383"/>
      <c r="B402" s="380" t="s">
        <v>14</v>
      </c>
      <c r="C402" s="360"/>
      <c r="D402" s="361"/>
      <c r="E402" s="366"/>
    </row>
    <row r="403" spans="1:5" ht="15.75" customHeight="1">
      <c r="A403" s="383"/>
      <c r="B403" s="376" t="s">
        <v>3</v>
      </c>
      <c r="C403" s="368">
        <v>1</v>
      </c>
      <c r="D403" s="369">
        <v>50191.666666666664</v>
      </c>
      <c r="E403" s="370">
        <v>114.7450110864745</v>
      </c>
    </row>
    <row r="404" spans="1:5" ht="15.75" customHeight="1">
      <c r="A404" s="383"/>
      <c r="B404" s="376" t="s">
        <v>2</v>
      </c>
      <c r="C404" s="368">
        <v>3</v>
      </c>
      <c r="D404" s="369">
        <v>26775.000000000004</v>
      </c>
      <c r="E404" s="370">
        <v>125.29145077720207</v>
      </c>
    </row>
    <row r="405" spans="1:5" ht="15.75" customHeight="1">
      <c r="A405" s="383"/>
      <c r="B405" s="376" t="s">
        <v>19</v>
      </c>
      <c r="C405" s="368"/>
      <c r="D405" s="369"/>
      <c r="E405" s="370"/>
    </row>
    <row r="406" spans="1:5" ht="15.75" customHeight="1">
      <c r="A406" s="383"/>
      <c r="B406" s="376" t="s">
        <v>210</v>
      </c>
      <c r="C406" s="368">
        <v>8</v>
      </c>
      <c r="D406" s="369">
        <v>17072.916666666668</v>
      </c>
      <c r="E406" s="370">
        <v>106.14082477939853</v>
      </c>
    </row>
    <row r="407" spans="1:5" ht="19.5" customHeight="1" thickBot="1">
      <c r="A407" s="383"/>
      <c r="B407" s="376" t="s">
        <v>211</v>
      </c>
      <c r="C407" s="368">
        <v>1</v>
      </c>
      <c r="D407" s="369">
        <v>17683.333333333332</v>
      </c>
      <c r="E407" s="370">
        <v>110.22099447513811</v>
      </c>
    </row>
    <row r="408" spans="1:5" ht="15.75" customHeight="1" hidden="1" thickBot="1">
      <c r="A408" s="383"/>
      <c r="B408" s="377" t="s">
        <v>8</v>
      </c>
      <c r="C408" s="362"/>
      <c r="D408" s="362"/>
      <c r="E408" s="367"/>
    </row>
    <row r="409" spans="1:5" ht="15.75" customHeight="1" hidden="1" thickBot="1">
      <c r="A409" s="383"/>
      <c r="B409" s="377" t="s">
        <v>9</v>
      </c>
      <c r="C409" s="362"/>
      <c r="D409" s="362"/>
      <c r="E409" s="367"/>
    </row>
    <row r="410" spans="1:5" ht="15.75" customHeight="1" hidden="1" thickBot="1">
      <c r="A410" s="383"/>
      <c r="B410" s="376" t="s">
        <v>212</v>
      </c>
      <c r="C410" s="362"/>
      <c r="D410" s="362"/>
      <c r="E410" s="367"/>
    </row>
    <row r="411" spans="1:5" ht="15.75" customHeight="1" hidden="1" thickBot="1">
      <c r="A411" s="383"/>
      <c r="B411" s="377" t="s">
        <v>8</v>
      </c>
      <c r="C411" s="362"/>
      <c r="D411" s="362"/>
      <c r="E411" s="367"/>
    </row>
    <row r="412" spans="1:5" ht="15.75" customHeight="1" hidden="1" thickBot="1">
      <c r="A412" s="383"/>
      <c r="B412" s="377" t="s">
        <v>10</v>
      </c>
      <c r="C412" s="362"/>
      <c r="D412" s="362"/>
      <c r="E412" s="367"/>
    </row>
    <row r="413" spans="1:5" ht="30.75" customHeight="1" hidden="1" thickBot="1">
      <c r="A413" s="383"/>
      <c r="B413" s="377" t="s">
        <v>11</v>
      </c>
      <c r="C413" s="362"/>
      <c r="D413" s="362"/>
      <c r="E413" s="367"/>
    </row>
    <row r="414" spans="1:5" ht="15.75" customHeight="1" hidden="1" thickBot="1">
      <c r="A414" s="383"/>
      <c r="B414" s="377" t="s">
        <v>13</v>
      </c>
      <c r="C414" s="362"/>
      <c r="D414" s="362"/>
      <c r="E414" s="367"/>
    </row>
    <row r="415" spans="1:5" ht="15.75" customHeight="1" hidden="1" thickBot="1">
      <c r="A415" s="383"/>
      <c r="B415" s="377" t="s">
        <v>8</v>
      </c>
      <c r="C415" s="362"/>
      <c r="D415" s="362"/>
      <c r="E415" s="367"/>
    </row>
    <row r="416" spans="1:5" ht="27.75" customHeight="1" hidden="1" thickBot="1">
      <c r="A416" s="383"/>
      <c r="B416" s="377" t="s">
        <v>12</v>
      </c>
      <c r="C416" s="362"/>
      <c r="D416" s="362"/>
      <c r="E416" s="367"/>
    </row>
    <row r="417" spans="1:5" ht="25.5" customHeight="1" hidden="1" thickBot="1">
      <c r="A417" s="383"/>
      <c r="B417" s="391" t="s">
        <v>41</v>
      </c>
      <c r="C417" s="392"/>
      <c r="D417" s="392"/>
      <c r="E417" s="393"/>
    </row>
    <row r="418" spans="1:5" ht="59.25" customHeight="1" thickBot="1">
      <c r="A418" s="510" t="s">
        <v>224</v>
      </c>
      <c r="B418" s="511"/>
      <c r="C418" s="511"/>
      <c r="D418" s="511"/>
      <c r="E418" s="512"/>
    </row>
    <row r="419" spans="1:5" ht="30.75" customHeight="1" thickBot="1">
      <c r="A419" s="394" t="s">
        <v>70</v>
      </c>
      <c r="B419" s="395" t="s">
        <v>7</v>
      </c>
      <c r="C419" s="396">
        <v>17.500000000000004</v>
      </c>
      <c r="D419" s="397">
        <v>22061.83333333333</v>
      </c>
      <c r="E419" s="398">
        <v>64.70319683183455</v>
      </c>
    </row>
    <row r="420" spans="1:5" ht="15.75" customHeight="1">
      <c r="A420" s="383"/>
      <c r="B420" s="380" t="s">
        <v>14</v>
      </c>
      <c r="C420" s="359"/>
      <c r="D420" s="362"/>
      <c r="E420" s="367"/>
    </row>
    <row r="421" spans="1:5" ht="15.75" customHeight="1">
      <c r="A421" s="383"/>
      <c r="B421" s="376" t="s">
        <v>3</v>
      </c>
      <c r="C421" s="368">
        <v>2</v>
      </c>
      <c r="D421" s="369">
        <v>39022.916666666664</v>
      </c>
      <c r="E421" s="370">
        <v>53.9213607613784</v>
      </c>
    </row>
    <row r="422" spans="1:5" ht="15.75" customHeight="1">
      <c r="A422" s="383"/>
      <c r="B422" s="376" t="s">
        <v>2</v>
      </c>
      <c r="C422" s="368">
        <v>0</v>
      </c>
      <c r="D422" s="369"/>
      <c r="E422" s="370"/>
    </row>
    <row r="423" spans="1:5" ht="15.75" customHeight="1">
      <c r="A423" s="383"/>
      <c r="B423" s="376" t="s">
        <v>19</v>
      </c>
      <c r="C423" s="368">
        <v>5</v>
      </c>
      <c r="D423" s="369">
        <v>27742.947368421057</v>
      </c>
      <c r="E423" s="370">
        <v>69.46931740486778</v>
      </c>
    </row>
    <row r="424" spans="1:5" ht="21" customHeight="1">
      <c r="A424" s="383"/>
      <c r="B424" s="376" t="s">
        <v>210</v>
      </c>
      <c r="C424" s="368">
        <v>10</v>
      </c>
      <c r="D424" s="369">
        <v>16637.677966101695</v>
      </c>
      <c r="E424" s="370">
        <v>67.13301085164481</v>
      </c>
    </row>
    <row r="425" spans="1:5" ht="20.25" customHeight="1" thickBot="1">
      <c r="A425" s="347"/>
      <c r="B425" s="381" t="s">
        <v>211</v>
      </c>
      <c r="C425" s="372">
        <v>1</v>
      </c>
      <c r="D425" s="373">
        <v>13803.727272727272</v>
      </c>
      <c r="E425" s="374">
        <v>76.27615579285228</v>
      </c>
    </row>
    <row r="426" spans="1:5" ht="15.75" customHeight="1" hidden="1">
      <c r="A426" s="195"/>
      <c r="B426" s="197" t="s">
        <v>8</v>
      </c>
      <c r="C426" s="79"/>
      <c r="D426" s="167"/>
      <c r="E426" s="168"/>
    </row>
    <row r="427" spans="1:5" ht="15.75" customHeight="1" hidden="1">
      <c r="A427" s="195"/>
      <c r="B427" s="42" t="s">
        <v>9</v>
      </c>
      <c r="C427" s="74"/>
      <c r="D427" s="159"/>
      <c r="E427" s="161"/>
    </row>
    <row r="428" spans="1:5" ht="15.75" customHeight="1" hidden="1">
      <c r="A428" s="195"/>
      <c r="B428" s="40" t="s">
        <v>184</v>
      </c>
      <c r="C428" s="74"/>
      <c r="D428" s="159"/>
      <c r="E428" s="161"/>
    </row>
    <row r="429" spans="1:5" ht="15.75" customHeight="1" hidden="1">
      <c r="A429" s="195"/>
      <c r="B429" s="41" t="s">
        <v>8</v>
      </c>
      <c r="C429" s="74"/>
      <c r="D429" s="159"/>
      <c r="E429" s="161"/>
    </row>
    <row r="430" spans="1:5" ht="15.75" customHeight="1" hidden="1">
      <c r="A430" s="195"/>
      <c r="B430" s="43" t="s">
        <v>10</v>
      </c>
      <c r="C430" s="74"/>
      <c r="D430" s="159"/>
      <c r="E430" s="161"/>
    </row>
    <row r="431" spans="1:5" ht="30.75" customHeight="1" hidden="1">
      <c r="A431" s="195"/>
      <c r="B431" s="44" t="s">
        <v>11</v>
      </c>
      <c r="C431" s="74"/>
      <c r="D431" s="159"/>
      <c r="E431" s="161"/>
    </row>
    <row r="432" spans="1:5" ht="15.75" customHeight="1" hidden="1">
      <c r="A432" s="195"/>
      <c r="B432" s="44" t="s">
        <v>13</v>
      </c>
      <c r="C432" s="74"/>
      <c r="D432" s="159"/>
      <c r="E432" s="161"/>
    </row>
    <row r="433" spans="1:5" ht="15.75" customHeight="1" hidden="1">
      <c r="A433" s="195"/>
      <c r="B433" s="41" t="s">
        <v>8</v>
      </c>
      <c r="C433" s="74"/>
      <c r="D433" s="159"/>
      <c r="E433" s="161"/>
    </row>
    <row r="434" spans="1:5" ht="34.5" customHeight="1" hidden="1">
      <c r="A434" s="195"/>
      <c r="B434" s="43" t="s">
        <v>12</v>
      </c>
      <c r="C434" s="74"/>
      <c r="D434" s="159"/>
      <c r="E434" s="161"/>
    </row>
    <row r="435" spans="1:5" ht="22.5" customHeight="1" hidden="1" thickBot="1">
      <c r="A435" s="196"/>
      <c r="B435" s="45" t="s">
        <v>41</v>
      </c>
      <c r="C435" s="32"/>
      <c r="D435" s="162"/>
      <c r="E435" s="163"/>
    </row>
    <row r="436" spans="1:73" s="16" customFormat="1" ht="41.25" customHeight="1" hidden="1" thickBot="1">
      <c r="A436" s="192" t="s">
        <v>71</v>
      </c>
      <c r="B436" s="193"/>
      <c r="C436" s="194" t="e">
        <f>#REF!+#REF!+#REF!+#REF!+#REF!+#REF!+#REF!+#REF!+#REF!+#REF!+#REF!+#REF!+#REF!+#REF!+#REF!+#REF!+#REF!+#REF!+#REF!+#REF!+#REF!+#REF!+#REF!+#REF!+#REF!</f>
        <v>#REF!</v>
      </c>
      <c r="D436" s="167" t="e">
        <f>#REF!/C436/12*1000</f>
        <v>#REF!</v>
      </c>
      <c r="E436" s="172" t="e">
        <f>(#REF!+#REF!+#REF!)/#REF!*100</f>
        <v>#REF!</v>
      </c>
      <c r="F436" s="12"/>
      <c r="G436" s="12"/>
      <c r="H436" s="12"/>
      <c r="I436" s="12"/>
      <c r="J436" s="12"/>
      <c r="K436" s="12"/>
      <c r="L436" s="12"/>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row>
    <row r="437" spans="4:5" ht="15.75" customHeight="1" hidden="1">
      <c r="D437" s="159"/>
      <c r="E437" s="170"/>
    </row>
    <row r="438" spans="4:5" ht="15.75" customHeight="1" hidden="1">
      <c r="D438" s="159"/>
      <c r="E438" s="170"/>
    </row>
    <row r="439" spans="4:5" ht="15.75" customHeight="1" hidden="1">
      <c r="D439" s="159"/>
      <c r="E439" s="170"/>
    </row>
    <row r="440" spans="4:5" ht="15.75" customHeight="1" hidden="1">
      <c r="D440" s="159"/>
      <c r="E440" s="170"/>
    </row>
    <row r="441" spans="2:5" ht="32.25" customHeight="1" hidden="1" thickBot="1">
      <c r="B441" s="190" t="s">
        <v>6</v>
      </c>
      <c r="C441" s="189" t="e">
        <f>#REF!+#REF!+#REF!+#REF!+#REF!+#REF!+#REF!+#REF!+#REF!+#REF!+#REF!+#REF!+#REF!+#REF!+#REF!+#REF!+#REF!+#REF!+#REF!+#REF!+#REF!+#REF!+#REF!+#REF!+#REF!</f>
        <v>#REF!</v>
      </c>
      <c r="D441" s="159" t="e">
        <f>#REF!/C441/12*1000</f>
        <v>#REF!</v>
      </c>
      <c r="E441" s="170" t="e">
        <f>(#REF!+#REF!+#REF!)/#REF!*100</f>
        <v>#REF!</v>
      </c>
    </row>
    <row r="442" spans="2:5" ht="21.75" customHeight="1" hidden="1" thickBot="1">
      <c r="B442" s="37" t="s">
        <v>1</v>
      </c>
      <c r="C442" s="86"/>
      <c r="D442" s="159"/>
      <c r="E442" s="170"/>
    </row>
    <row r="443" spans="2:5" ht="38.25" customHeight="1" hidden="1" thickBot="1">
      <c r="B443" s="38" t="s">
        <v>7</v>
      </c>
      <c r="C443" s="84" t="e">
        <f>C445+C446+C447+C448+C449+C452+C455+C456+C459</f>
        <v>#REF!</v>
      </c>
      <c r="D443" s="159" t="e">
        <f>#REF!/C443/12*1000</f>
        <v>#REF!</v>
      </c>
      <c r="E443" s="170" t="e">
        <f>(#REF!+#REF!+#REF!)/#REF!*100</f>
        <v>#REF!</v>
      </c>
    </row>
    <row r="444" spans="2:5" ht="28.5" customHeight="1" hidden="1">
      <c r="B444" s="39" t="s">
        <v>14</v>
      </c>
      <c r="C444" s="79"/>
      <c r="D444" s="159"/>
      <c r="E444" s="170"/>
    </row>
    <row r="445" spans="2:5" ht="39.75" customHeight="1" hidden="1">
      <c r="B445" s="40" t="s">
        <v>3</v>
      </c>
      <c r="C445" s="74">
        <f aca="true" t="shared" si="0" ref="C445:C458">C10+C27+C45+C62++C79+C96+C114+C131+C148+C165+C182+C199+C216+C233+C250+C267+C283+C300+C317+C334+C351+C369+C386+C403+C421</f>
        <v>47</v>
      </c>
      <c r="D445" s="159" t="e">
        <f>#REF!/C445/12*1000</f>
        <v>#REF!</v>
      </c>
      <c r="E445" s="170" t="e">
        <f>(#REF!+#REF!+#REF!)/#REF!*100</f>
        <v>#REF!</v>
      </c>
    </row>
    <row r="446" spans="2:5" ht="40.5" customHeight="1" hidden="1">
      <c r="B446" s="40" t="s">
        <v>2</v>
      </c>
      <c r="C446" s="74">
        <f t="shared" si="0"/>
        <v>95</v>
      </c>
      <c r="D446" s="159" t="e">
        <f>#REF!/C446/12*1000</f>
        <v>#REF!</v>
      </c>
      <c r="E446" s="170" t="e">
        <f>(#REF!+#REF!+#REF!)/#REF!*100</f>
        <v>#REF!</v>
      </c>
    </row>
    <row r="447" spans="2:5" ht="34.5" customHeight="1" hidden="1">
      <c r="B447" s="40" t="s">
        <v>19</v>
      </c>
      <c r="C447" s="74">
        <f t="shared" si="0"/>
        <v>7</v>
      </c>
      <c r="D447" s="159" t="e">
        <f>#REF!/C447/12*1000</f>
        <v>#REF!</v>
      </c>
      <c r="E447" s="170" t="e">
        <f>(#REF!+#REF!+#REF!)/#REF!*100</f>
        <v>#REF!</v>
      </c>
    </row>
    <row r="448" spans="2:5" ht="17.25" customHeight="1" hidden="1">
      <c r="B448" s="40" t="s">
        <v>182</v>
      </c>
      <c r="C448" s="74">
        <f t="shared" si="0"/>
        <v>234</v>
      </c>
      <c r="D448" s="159" t="e">
        <f>#REF!/C448/12*1000</f>
        <v>#REF!</v>
      </c>
      <c r="E448" s="170" t="e">
        <f>(#REF!+#REF!+#REF!)/#REF!*100</f>
        <v>#REF!</v>
      </c>
    </row>
    <row r="449" spans="2:5" ht="15.75" customHeight="1" hidden="1">
      <c r="B449" s="40" t="s">
        <v>183</v>
      </c>
      <c r="C449" s="74">
        <f t="shared" si="0"/>
        <v>33</v>
      </c>
      <c r="D449" s="159" t="e">
        <f>#REF!/C449/12*1000</f>
        <v>#REF!</v>
      </c>
      <c r="E449" s="170" t="e">
        <f>(#REF!+#REF!+#REF!)/#REF!*100</f>
        <v>#REF!</v>
      </c>
    </row>
    <row r="450" spans="2:5" ht="15.75" customHeight="1" hidden="1">
      <c r="B450" s="41" t="s">
        <v>8</v>
      </c>
      <c r="C450" s="74">
        <f t="shared" si="0"/>
        <v>0</v>
      </c>
      <c r="D450" s="159"/>
      <c r="E450" s="170"/>
    </row>
    <row r="451" spans="2:5" ht="15.75" customHeight="1" hidden="1">
      <c r="B451" s="42" t="s">
        <v>9</v>
      </c>
      <c r="C451" s="74">
        <f t="shared" si="0"/>
        <v>0</v>
      </c>
      <c r="D451" s="159"/>
      <c r="E451" s="170"/>
    </row>
    <row r="452" spans="2:5" ht="15.75" customHeight="1" hidden="1">
      <c r="B452" s="40" t="s">
        <v>184</v>
      </c>
      <c r="C452" s="74">
        <f t="shared" si="0"/>
        <v>2</v>
      </c>
      <c r="D452" s="159" t="e">
        <f>#REF!/C452/12*1000</f>
        <v>#REF!</v>
      </c>
      <c r="E452" s="170" t="e">
        <f>(#REF!+#REF!+#REF!)/#REF!*100</f>
        <v>#REF!</v>
      </c>
    </row>
    <row r="453" spans="2:5" ht="15.75" customHeight="1" hidden="1">
      <c r="B453" s="41" t="s">
        <v>8</v>
      </c>
      <c r="C453" s="74">
        <f t="shared" si="0"/>
        <v>0</v>
      </c>
      <c r="D453" s="159"/>
      <c r="E453" s="170"/>
    </row>
    <row r="454" spans="2:5" ht="15.75" customHeight="1" hidden="1">
      <c r="B454" s="43" t="s">
        <v>10</v>
      </c>
      <c r="C454" s="74">
        <f t="shared" si="0"/>
        <v>0</v>
      </c>
      <c r="D454" s="159"/>
      <c r="E454" s="170"/>
    </row>
    <row r="455" spans="2:5" ht="38.25" customHeight="1" hidden="1">
      <c r="B455" s="44" t="s">
        <v>11</v>
      </c>
      <c r="C455" s="74">
        <f t="shared" si="0"/>
        <v>3</v>
      </c>
      <c r="D455" s="159" t="e">
        <f>#REF!/C455/12*1000</f>
        <v>#REF!</v>
      </c>
      <c r="E455" s="170" t="e">
        <f>(#REF!+#REF!+#REF!)/#REF!*100</f>
        <v>#REF!</v>
      </c>
    </row>
    <row r="456" spans="2:5" ht="15.75" customHeight="1" hidden="1">
      <c r="B456" s="44" t="s">
        <v>13</v>
      </c>
      <c r="C456" s="74">
        <f t="shared" si="0"/>
        <v>0</v>
      </c>
      <c r="D456" s="159"/>
      <c r="E456" s="170"/>
    </row>
    <row r="457" spans="2:5" ht="15.75" customHeight="1" hidden="1">
      <c r="B457" s="41" t="s">
        <v>8</v>
      </c>
      <c r="C457" s="74">
        <f t="shared" si="0"/>
        <v>0</v>
      </c>
      <c r="D457" s="159"/>
      <c r="E457" s="170"/>
    </row>
    <row r="458" spans="2:5" ht="25.5" customHeight="1" hidden="1">
      <c r="B458" s="43" t="s">
        <v>12</v>
      </c>
      <c r="C458" s="74">
        <f t="shared" si="0"/>
        <v>0</v>
      </c>
      <c r="D458" s="159"/>
      <c r="E458" s="170"/>
    </row>
    <row r="459" spans="2:5" ht="15.75" customHeight="1" hidden="1" thickBot="1">
      <c r="B459" s="45" t="s">
        <v>41</v>
      </c>
      <c r="C459" s="74" t="e">
        <f>C24+C41+C59+C76++C93+C110+C128+C145+C162+C179+C196+C213+C230+C247+C264+#REF!+C297+C314+C331+C348+C365+C383+C400+C417+C435</f>
        <v>#REF!</v>
      </c>
      <c r="D459" s="159" t="e">
        <f>#REF!/C459/12*1000</f>
        <v>#REF!</v>
      </c>
      <c r="E459" s="170" t="e">
        <f>(#REF!+#REF!+#REF!)/#REF!*100</f>
        <v>#REF!</v>
      </c>
    </row>
    <row r="460" ht="15.75" customHeight="1" hidden="1"/>
    <row r="461" spans="3:4" ht="15.75" customHeight="1" hidden="1">
      <c r="C461" s="138" t="e">
        <f>SUM(C445:C459)</f>
        <v>#REF!</v>
      </c>
      <c r="D461" s="160"/>
    </row>
    <row r="462" ht="15.75" customHeight="1" hidden="1"/>
    <row r="463" ht="15.75" customHeight="1" hidden="1">
      <c r="C463" s="138" t="e">
        <f>C461-C441</f>
        <v>#REF!</v>
      </c>
    </row>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sheetData>
  <sheetProtection/>
  <mergeCells count="9">
    <mergeCell ref="A418:E418"/>
    <mergeCell ref="E4:E6"/>
    <mergeCell ref="A2:E2"/>
    <mergeCell ref="A4:A6"/>
    <mergeCell ref="D4:D6"/>
    <mergeCell ref="B4:B6"/>
    <mergeCell ref="C4:C6"/>
    <mergeCell ref="A111:E111"/>
    <mergeCell ref="A366:E366"/>
  </mergeCells>
  <printOptions/>
  <pageMargins left="0.11811023622047245" right="0.11811023622047245" top="0.15748031496062992" bottom="0.1968503937007874" header="0.31496062992125984" footer="0.31496062992125984"/>
  <pageSetup fitToHeight="0" fitToWidth="1" horizontalDpi="600" verticalDpi="600" orientation="portrait" paperSize="9" scale="59" r:id="rId1"/>
  <headerFooter>
    <oddHeader>&amp;C&amp;P</oddHeader>
  </headerFooter>
</worksheet>
</file>

<file path=xl/worksheets/sheet5.xml><?xml version="1.0" encoding="utf-8"?>
<worksheet xmlns="http://schemas.openxmlformats.org/spreadsheetml/2006/main" xmlns:r="http://schemas.openxmlformats.org/officeDocument/2006/relationships">
  <sheetPr>
    <tabColor rgb="FFFFC000"/>
  </sheetPr>
  <dimension ref="A1:E20"/>
  <sheetViews>
    <sheetView zoomScale="60" zoomScaleNormal="60" zoomScalePageLayoutView="0" workbookViewId="0" topLeftCell="A1">
      <selection activeCell="H14" sqref="H14"/>
    </sheetView>
  </sheetViews>
  <sheetFormatPr defaultColWidth="12.625" defaultRowHeight="14.25"/>
  <cols>
    <col min="1" max="1" width="31.375" style="18" customWidth="1"/>
    <col min="2" max="2" width="20.75390625" style="18" customWidth="1"/>
    <col min="3" max="3" width="20.625" style="2" customWidth="1"/>
    <col min="4" max="4" width="22.625" style="18" customWidth="1"/>
    <col min="5" max="16384" width="12.625" style="18" customWidth="1"/>
  </cols>
  <sheetData>
    <row r="1" spans="1:3" ht="34.5" customHeight="1">
      <c r="A1" s="389"/>
      <c r="B1" s="1"/>
      <c r="C1" s="343"/>
    </row>
    <row r="2" spans="1:4" ht="84.75" customHeight="1">
      <c r="A2" s="491" t="s">
        <v>214</v>
      </c>
      <c r="B2" s="492"/>
      <c r="C2" s="492"/>
      <c r="D2" s="492"/>
    </row>
    <row r="3" spans="1:3" ht="21" customHeight="1" thickBot="1">
      <c r="A3" s="1"/>
      <c r="B3" s="1"/>
      <c r="C3" s="73"/>
    </row>
    <row r="4" spans="1:4" ht="44.25" customHeight="1">
      <c r="A4" s="419" t="s">
        <v>0</v>
      </c>
      <c r="B4" s="442" t="s">
        <v>203</v>
      </c>
      <c r="C4" s="428" t="s">
        <v>202</v>
      </c>
      <c r="D4" s="428" t="s">
        <v>204</v>
      </c>
    </row>
    <row r="5" spans="1:4" s="20" customFormat="1" ht="37.5" customHeight="1">
      <c r="A5" s="420"/>
      <c r="B5" s="443"/>
      <c r="C5" s="429"/>
      <c r="D5" s="482"/>
    </row>
    <row r="6" spans="1:4" s="20" customFormat="1" ht="150.75" customHeight="1" thickBot="1">
      <c r="A6" s="421"/>
      <c r="B6" s="444"/>
      <c r="C6" s="430"/>
      <c r="D6" s="483"/>
    </row>
    <row r="7" spans="1:4" s="20" customFormat="1" ht="19.5" thickBot="1">
      <c r="A7" s="218">
        <v>1</v>
      </c>
      <c r="B7" s="219">
        <v>2</v>
      </c>
      <c r="C7" s="220">
        <v>3</v>
      </c>
      <c r="D7" s="220">
        <v>4</v>
      </c>
    </row>
    <row r="8" spans="1:4" s="20" customFormat="1" ht="39" customHeight="1" hidden="1">
      <c r="A8" s="185" t="s">
        <v>6</v>
      </c>
      <c r="B8" s="180">
        <v>151</v>
      </c>
      <c r="C8" s="181">
        <v>50804.139072847676</v>
      </c>
      <c r="D8" s="199">
        <v>58.61761800008591</v>
      </c>
    </row>
    <row r="9" spans="1:4" ht="48" customHeight="1">
      <c r="A9" s="174" t="s">
        <v>222</v>
      </c>
      <c r="B9" s="179">
        <v>14</v>
      </c>
      <c r="C9" s="173">
        <v>204037</v>
      </c>
      <c r="D9" s="200"/>
    </row>
    <row r="10" spans="1:5" ht="39" customHeight="1">
      <c r="A10" s="174" t="s">
        <v>7</v>
      </c>
      <c r="B10" s="179">
        <v>143</v>
      </c>
      <c r="C10" s="173">
        <v>41993.88111888112</v>
      </c>
      <c r="D10" s="200">
        <v>98.53535237833422</v>
      </c>
      <c r="E10" s="158"/>
    </row>
    <row r="11" spans="1:5" ht="29.25" customHeight="1">
      <c r="A11" s="318" t="s">
        <v>14</v>
      </c>
      <c r="B11" s="179"/>
      <c r="C11" s="173"/>
      <c r="D11" s="200"/>
      <c r="E11" s="158"/>
    </row>
    <row r="12" spans="1:4" ht="37.5" customHeight="1">
      <c r="A12" s="319" t="s">
        <v>3</v>
      </c>
      <c r="B12" s="47">
        <v>2</v>
      </c>
      <c r="C12" s="173">
        <v>94933.33333333334</v>
      </c>
      <c r="D12" s="200">
        <v>89.72273143904674</v>
      </c>
    </row>
    <row r="13" spans="1:4" ht="56.25" customHeight="1">
      <c r="A13" s="319" t="s">
        <v>2</v>
      </c>
      <c r="B13" s="47">
        <v>17</v>
      </c>
      <c r="C13" s="173">
        <v>61518.13725490194</v>
      </c>
      <c r="D13" s="200">
        <v>86.22490579342869</v>
      </c>
    </row>
    <row r="14" spans="1:4" ht="54" customHeight="1">
      <c r="A14" s="319" t="s">
        <v>19</v>
      </c>
      <c r="B14" s="47">
        <v>18</v>
      </c>
      <c r="C14" s="173">
        <v>49813.88888888889</v>
      </c>
      <c r="D14" s="200">
        <v>85.87923431804857</v>
      </c>
    </row>
    <row r="15" spans="1:4" ht="41.25" customHeight="1">
      <c r="A15" s="319" t="s">
        <v>182</v>
      </c>
      <c r="B15" s="47">
        <v>47</v>
      </c>
      <c r="C15" s="173">
        <v>40005.85106382979</v>
      </c>
      <c r="D15" s="200">
        <v>84.79151176102634</v>
      </c>
    </row>
    <row r="16" spans="1:4" ht="39.75" customHeight="1">
      <c r="A16" s="319" t="s">
        <v>183</v>
      </c>
      <c r="B16" s="47">
        <v>28</v>
      </c>
      <c r="C16" s="173">
        <v>30595.833333333336</v>
      </c>
      <c r="D16" s="200">
        <v>85.6096881254592</v>
      </c>
    </row>
    <row r="17" spans="1:4" ht="37.5" customHeight="1">
      <c r="A17" s="319" t="s">
        <v>184</v>
      </c>
      <c r="B17" s="47">
        <v>7</v>
      </c>
      <c r="C17" s="173">
        <v>23595.23809523809</v>
      </c>
      <c r="D17" s="200">
        <v>57.630452389216714</v>
      </c>
    </row>
    <row r="18" spans="1:4" ht="40.5" customHeight="1">
      <c r="A18" s="320" t="s">
        <v>11</v>
      </c>
      <c r="B18" s="47">
        <v>9</v>
      </c>
      <c r="C18" s="173">
        <v>29299.074074074073</v>
      </c>
      <c r="D18" s="200">
        <v>295.8514955659101</v>
      </c>
    </row>
    <row r="19" spans="1:4" ht="66.75" customHeight="1">
      <c r="A19" s="320" t="s">
        <v>223</v>
      </c>
      <c r="B19" s="47">
        <v>13</v>
      </c>
      <c r="C19" s="173">
        <v>52200.64102564102</v>
      </c>
      <c r="D19" s="200">
        <v>157.65281001617782</v>
      </c>
    </row>
    <row r="20" spans="1:4" ht="34.5" customHeight="1" thickBot="1">
      <c r="A20" s="45" t="s">
        <v>41</v>
      </c>
      <c r="B20" s="133">
        <v>2</v>
      </c>
      <c r="C20" s="175">
        <v>14187.499999999998</v>
      </c>
      <c r="D20" s="201">
        <v>360.5345911949685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sheetData>
  <sheetProtection/>
  <mergeCells count="5">
    <mergeCell ref="A2:D2"/>
    <mergeCell ref="A4:A6"/>
    <mergeCell ref="B4:B6"/>
    <mergeCell ref="C4:C6"/>
    <mergeCell ref="D4:D6"/>
  </mergeCells>
  <printOptions/>
  <pageMargins left="0.7086614173228347" right="0.7086614173228347" top="0.7480314960629921" bottom="0.7480314960629921" header="0.31496062992125984" footer="0.31496062992125984"/>
  <pageSetup fitToHeight="0"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H14"/>
  <sheetViews>
    <sheetView zoomScale="60" zoomScaleNormal="60" zoomScalePageLayoutView="0" workbookViewId="0" topLeftCell="A1">
      <selection activeCell="A2" sqref="A2:D2"/>
    </sheetView>
  </sheetViews>
  <sheetFormatPr defaultColWidth="12.625" defaultRowHeight="14.25"/>
  <cols>
    <col min="1" max="1" width="48.875" style="18" customWidth="1"/>
    <col min="2" max="2" width="24.125" style="18" customWidth="1"/>
    <col min="3" max="3" width="21.625" style="2" customWidth="1"/>
    <col min="4" max="4" width="19.25390625" style="18" customWidth="1"/>
    <col min="5" max="16384" width="12.625" style="18" customWidth="1"/>
  </cols>
  <sheetData>
    <row r="1" spans="1:3" ht="34.5" customHeight="1">
      <c r="A1" s="1"/>
      <c r="B1" s="1"/>
      <c r="C1" s="343"/>
    </row>
    <row r="2" spans="1:8" ht="78" customHeight="1">
      <c r="A2" s="493" t="s">
        <v>213</v>
      </c>
      <c r="B2" s="494"/>
      <c r="C2" s="494"/>
      <c r="D2" s="494"/>
      <c r="E2" s="72"/>
      <c r="F2" s="72"/>
      <c r="G2" s="72"/>
      <c r="H2" s="72"/>
    </row>
    <row r="3" spans="1:4" ht="21" customHeight="1" thickBot="1">
      <c r="A3" s="1"/>
      <c r="B3" s="1"/>
      <c r="D3" s="73"/>
    </row>
    <row r="4" spans="1:4" ht="44.25" customHeight="1">
      <c r="A4" s="419" t="s">
        <v>0</v>
      </c>
      <c r="B4" s="442" t="s">
        <v>203</v>
      </c>
      <c r="C4" s="428" t="s">
        <v>202</v>
      </c>
      <c r="D4" s="428" t="s">
        <v>204</v>
      </c>
    </row>
    <row r="5" spans="1:4" s="20" customFormat="1" ht="37.5" customHeight="1">
      <c r="A5" s="420"/>
      <c r="B5" s="443"/>
      <c r="C5" s="429"/>
      <c r="D5" s="482"/>
    </row>
    <row r="6" spans="1:4" s="20" customFormat="1" ht="137.25" customHeight="1" thickBot="1">
      <c r="A6" s="421"/>
      <c r="B6" s="444"/>
      <c r="C6" s="430"/>
      <c r="D6" s="483"/>
    </row>
    <row r="7" spans="1:4" s="20" customFormat="1" ht="19.5" thickBot="1">
      <c r="A7" s="46">
        <v>1</v>
      </c>
      <c r="B7" s="35">
        <v>2</v>
      </c>
      <c r="C7" s="36">
        <v>3</v>
      </c>
      <c r="D7" s="36">
        <v>4</v>
      </c>
    </row>
    <row r="8" spans="1:4" ht="21" customHeight="1" thickBot="1">
      <c r="A8" s="177" t="s">
        <v>7</v>
      </c>
      <c r="B8" s="178">
        <v>118</v>
      </c>
      <c r="C8" s="169">
        <v>46783.12146892656</v>
      </c>
      <c r="D8" s="208">
        <v>64.20957643065911</v>
      </c>
    </row>
    <row r="9" spans="1:4" ht="18.75" customHeight="1">
      <c r="A9" s="39" t="s">
        <v>14</v>
      </c>
      <c r="B9" s="34"/>
      <c r="C9" s="171"/>
      <c r="D9" s="209"/>
    </row>
    <row r="10" spans="1:4" ht="36" customHeight="1">
      <c r="A10" s="176" t="s">
        <v>3</v>
      </c>
      <c r="B10" s="179">
        <v>3</v>
      </c>
      <c r="C10" s="173">
        <v>125411.1111111111</v>
      </c>
      <c r="D10" s="206">
        <v>42.041890114337754</v>
      </c>
    </row>
    <row r="11" spans="1:4" ht="39.75" customHeight="1">
      <c r="A11" s="40" t="s">
        <v>2</v>
      </c>
      <c r="B11" s="179">
        <v>37</v>
      </c>
      <c r="C11" s="173">
        <v>55005.18018018019</v>
      </c>
      <c r="D11" s="206">
        <v>64.96359749923658</v>
      </c>
    </row>
    <row r="12" spans="1:4" ht="37.5" customHeight="1">
      <c r="A12" s="44" t="s">
        <v>11</v>
      </c>
      <c r="B12" s="179">
        <v>71</v>
      </c>
      <c r="C12" s="173">
        <v>37633.45070422536</v>
      </c>
      <c r="D12" s="206">
        <v>66.39801243417376</v>
      </c>
    </row>
    <row r="13" spans="1:4" ht="36" customHeight="1">
      <c r="A13" s="44" t="s">
        <v>13</v>
      </c>
      <c r="B13" s="179">
        <v>4</v>
      </c>
      <c r="C13" s="173">
        <v>41202.08333333333</v>
      </c>
      <c r="D13" s="206">
        <v>60.90137283236994</v>
      </c>
    </row>
    <row r="14" spans="1:4" ht="21.75" customHeight="1" thickBot="1">
      <c r="A14" s="45" t="s">
        <v>41</v>
      </c>
      <c r="B14" s="198">
        <v>3</v>
      </c>
      <c r="C14" s="175">
        <v>9625</v>
      </c>
      <c r="D14" s="207">
        <v>75.14995715509855</v>
      </c>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sheetData>
  <sheetProtection/>
  <mergeCells count="5">
    <mergeCell ref="A4:A6"/>
    <mergeCell ref="B4:B6"/>
    <mergeCell ref="C4:C6"/>
    <mergeCell ref="A2:D2"/>
    <mergeCell ref="D4:D6"/>
  </mergeCells>
  <printOptions/>
  <pageMargins left="0.7" right="0.7" top="0.75" bottom="0.75" header="0.3" footer="0.3"/>
  <pageSetup fitToHeight="0"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E17"/>
  <sheetViews>
    <sheetView zoomScale="60" zoomScaleNormal="60" zoomScalePageLayoutView="0" workbookViewId="0" topLeftCell="A1">
      <selection activeCell="H18" sqref="H18"/>
    </sheetView>
  </sheetViews>
  <sheetFormatPr defaultColWidth="12.625" defaultRowHeight="14.25"/>
  <cols>
    <col min="1" max="1" width="31.375" style="18" customWidth="1"/>
    <col min="2" max="2" width="19.50390625" style="18" customWidth="1"/>
    <col min="3" max="3" width="25.125" style="2" customWidth="1"/>
    <col min="4" max="4" width="21.50390625" style="18" customWidth="1"/>
    <col min="5" max="16384" width="12.625" style="18" customWidth="1"/>
  </cols>
  <sheetData>
    <row r="1" spans="1:4" ht="34.5" customHeight="1">
      <c r="A1" s="1"/>
      <c r="B1" s="1"/>
      <c r="C1" s="343"/>
      <c r="D1" s="72"/>
    </row>
    <row r="2" spans="1:4" ht="74.25" customHeight="1">
      <c r="A2" s="495" t="s">
        <v>219</v>
      </c>
      <c r="B2" s="427"/>
      <c r="C2" s="427"/>
      <c r="D2" s="427"/>
    </row>
    <row r="3" spans="1:4" ht="21" customHeight="1" thickBot="1">
      <c r="A3" s="1"/>
      <c r="B3" s="1"/>
      <c r="D3" s="73"/>
    </row>
    <row r="4" spans="1:4" ht="44.25" customHeight="1">
      <c r="A4" s="419" t="s">
        <v>0</v>
      </c>
      <c r="B4" s="442" t="s">
        <v>203</v>
      </c>
      <c r="C4" s="428" t="s">
        <v>202</v>
      </c>
      <c r="D4" s="428" t="s">
        <v>204</v>
      </c>
    </row>
    <row r="5" spans="1:4" s="20" customFormat="1" ht="37.5" customHeight="1">
      <c r="A5" s="420"/>
      <c r="B5" s="443"/>
      <c r="C5" s="429"/>
      <c r="D5" s="482"/>
    </row>
    <row r="6" spans="1:4" s="20" customFormat="1" ht="128.25" customHeight="1" thickBot="1">
      <c r="A6" s="421"/>
      <c r="B6" s="444"/>
      <c r="C6" s="430"/>
      <c r="D6" s="483"/>
    </row>
    <row r="7" spans="1:4" s="20" customFormat="1" ht="16.5" customHeight="1" thickBot="1">
      <c r="A7" s="215">
        <v>1</v>
      </c>
      <c r="B7" s="213">
        <v>2</v>
      </c>
      <c r="C7" s="214">
        <v>3</v>
      </c>
      <c r="D7" s="214">
        <v>4</v>
      </c>
    </row>
    <row r="8" spans="1:4" ht="21" customHeight="1" thickBot="1">
      <c r="A8" s="202" t="s">
        <v>7</v>
      </c>
      <c r="B8" s="203">
        <v>177.75</v>
      </c>
      <c r="C8" s="205">
        <v>15400.693858415378</v>
      </c>
      <c r="D8" s="204">
        <v>106.23958702013965</v>
      </c>
    </row>
    <row r="9" spans="1:4" ht="18.75" customHeight="1">
      <c r="A9" s="210" t="s">
        <v>14</v>
      </c>
      <c r="B9" s="180"/>
      <c r="C9" s="181"/>
      <c r="D9" s="199"/>
    </row>
    <row r="10" spans="1:4" ht="36.75" customHeight="1">
      <c r="A10" s="164" t="s">
        <v>3</v>
      </c>
      <c r="B10" s="179"/>
      <c r="C10" s="173"/>
      <c r="D10" s="200"/>
    </row>
    <row r="11" spans="1:4" ht="34.5" customHeight="1">
      <c r="A11" s="164" t="s">
        <v>2</v>
      </c>
      <c r="B11" s="179">
        <v>2</v>
      </c>
      <c r="C11" s="173">
        <v>32063.333333333332</v>
      </c>
      <c r="D11" s="200">
        <v>142.24003127443314</v>
      </c>
    </row>
    <row r="12" spans="1:4" ht="36.75" customHeight="1">
      <c r="A12" s="164" t="s">
        <v>19</v>
      </c>
      <c r="B12" s="179"/>
      <c r="C12" s="173"/>
      <c r="D12" s="200"/>
    </row>
    <row r="13" spans="1:5" ht="36" customHeight="1">
      <c r="A13" s="164" t="s">
        <v>182</v>
      </c>
      <c r="B13" s="179">
        <v>12.75</v>
      </c>
      <c r="C13" s="173">
        <v>29966.666666666664</v>
      </c>
      <c r="D13" s="200">
        <v>47.088882848600164</v>
      </c>
      <c r="E13" s="76"/>
    </row>
    <row r="14" spans="1:5" ht="38.25" customHeight="1">
      <c r="A14" s="164" t="s">
        <v>183</v>
      </c>
      <c r="B14" s="179">
        <v>56.916666666666664</v>
      </c>
      <c r="C14" s="173">
        <v>18287.10102489019</v>
      </c>
      <c r="D14" s="200">
        <v>87.30702702702702</v>
      </c>
      <c r="E14" s="76"/>
    </row>
    <row r="15" spans="1:4" ht="45.75" customHeight="1">
      <c r="A15" s="165" t="s">
        <v>11</v>
      </c>
      <c r="B15" s="179">
        <v>31.75</v>
      </c>
      <c r="C15" s="173">
        <v>13529.396325459316</v>
      </c>
      <c r="D15" s="200">
        <v>99.32511290404426</v>
      </c>
    </row>
    <row r="16" spans="1:4" ht="33.75" customHeight="1">
      <c r="A16" s="165" t="s">
        <v>13</v>
      </c>
      <c r="B16" s="179"/>
      <c r="C16" s="173"/>
      <c r="D16" s="200"/>
    </row>
    <row r="17" spans="1:4" ht="21.75" customHeight="1" thickBot="1">
      <c r="A17" s="211" t="s">
        <v>41</v>
      </c>
      <c r="B17" s="198">
        <v>74.33333333333333</v>
      </c>
      <c r="C17" s="175">
        <v>11043.127802690582</v>
      </c>
      <c r="D17" s="201">
        <v>175.6420448653693</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sheetData>
  <sheetProtection/>
  <mergeCells count="5">
    <mergeCell ref="D4:D6"/>
    <mergeCell ref="A2:D2"/>
    <mergeCell ref="A4:A6"/>
    <mergeCell ref="B4:B6"/>
    <mergeCell ref="C4:C6"/>
  </mergeCells>
  <printOptions/>
  <pageMargins left="0.7" right="0.7" top="0.75" bottom="0.75" header="0.3" footer="0.3"/>
  <pageSetup fitToHeight="0"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F23"/>
  <sheetViews>
    <sheetView zoomScale="70" zoomScaleNormal="70" zoomScalePageLayoutView="0" workbookViewId="0" topLeftCell="A1">
      <selection activeCell="A2" sqref="A2:D2"/>
    </sheetView>
  </sheetViews>
  <sheetFormatPr defaultColWidth="12.625" defaultRowHeight="14.25"/>
  <cols>
    <col min="1" max="1" width="42.25390625" style="18" customWidth="1"/>
    <col min="2" max="2" width="31.375" style="18" customWidth="1"/>
    <col min="3" max="3" width="17.875" style="2" customWidth="1"/>
    <col min="4" max="4" width="21.375" style="18" customWidth="1"/>
    <col min="5" max="16384" width="12.625" style="18" customWidth="1"/>
  </cols>
  <sheetData>
    <row r="1" spans="1:4" ht="34.5" customHeight="1">
      <c r="A1" s="1"/>
      <c r="B1" s="1"/>
      <c r="C1" s="343"/>
      <c r="D1" s="72"/>
    </row>
    <row r="2" spans="1:4" ht="66.75" customHeight="1">
      <c r="A2" s="495" t="s">
        <v>220</v>
      </c>
      <c r="B2" s="427"/>
      <c r="C2" s="427"/>
      <c r="D2" s="427"/>
    </row>
    <row r="3" spans="1:4" ht="21" customHeight="1" thickBot="1">
      <c r="A3" s="1"/>
      <c r="B3" s="1"/>
      <c r="C3" s="73"/>
      <c r="D3" s="73"/>
    </row>
    <row r="4" spans="1:4" ht="44.25" customHeight="1">
      <c r="A4" s="502" t="s">
        <v>0</v>
      </c>
      <c r="B4" s="505" t="s">
        <v>203</v>
      </c>
      <c r="C4" s="496" t="s">
        <v>186</v>
      </c>
      <c r="D4" s="499" t="s">
        <v>204</v>
      </c>
    </row>
    <row r="5" spans="1:4" s="20" customFormat="1" ht="37.5" customHeight="1">
      <c r="A5" s="503"/>
      <c r="B5" s="506"/>
      <c r="C5" s="497"/>
      <c r="D5" s="500"/>
    </row>
    <row r="6" spans="1:4" s="20" customFormat="1" ht="126.75" customHeight="1" thickBot="1">
      <c r="A6" s="504"/>
      <c r="B6" s="507"/>
      <c r="C6" s="498"/>
      <c r="D6" s="501"/>
    </row>
    <row r="7" spans="1:4" s="20" customFormat="1" ht="24.75" customHeight="1" thickBot="1">
      <c r="A7" s="218">
        <v>1</v>
      </c>
      <c r="B7" s="219">
        <v>2</v>
      </c>
      <c r="C7" s="218">
        <v>3</v>
      </c>
      <c r="D7" s="220">
        <v>4</v>
      </c>
    </row>
    <row r="8" spans="1:6" ht="32.25" customHeight="1">
      <c r="A8" s="174" t="s">
        <v>187</v>
      </c>
      <c r="B8" s="14">
        <v>3945.8333333333335</v>
      </c>
      <c r="C8" s="166">
        <v>18049.592397043296</v>
      </c>
      <c r="D8" s="339">
        <v>161.06637720306495</v>
      </c>
      <c r="F8" s="137"/>
    </row>
    <row r="9" spans="1:6" ht="18.75" customHeight="1">
      <c r="A9" s="182" t="s">
        <v>14</v>
      </c>
      <c r="B9" s="14"/>
      <c r="C9" s="166"/>
      <c r="D9" s="339"/>
      <c r="F9" s="137"/>
    </row>
    <row r="10" spans="1:6" ht="39" customHeight="1">
      <c r="A10" s="183" t="s">
        <v>188</v>
      </c>
      <c r="B10" s="14">
        <v>50.333333333333336</v>
      </c>
      <c r="C10" s="166">
        <v>52378.97350993378</v>
      </c>
      <c r="D10" s="339">
        <v>158.84346058278743</v>
      </c>
      <c r="F10" s="137"/>
    </row>
    <row r="11" spans="1:6" ht="38.25" customHeight="1">
      <c r="A11" s="340" t="s">
        <v>73</v>
      </c>
      <c r="B11" s="14">
        <v>922.5</v>
      </c>
      <c r="C11" s="166">
        <v>23496.720867208674</v>
      </c>
      <c r="D11" s="339">
        <v>110.24385215644648</v>
      </c>
      <c r="F11" s="137"/>
    </row>
    <row r="12" spans="1:6" ht="36" customHeight="1" thickBot="1">
      <c r="A12" s="216" t="s">
        <v>74</v>
      </c>
      <c r="B12" s="15">
        <v>2973</v>
      </c>
      <c r="C12" s="341">
        <v>15778.187016481666</v>
      </c>
      <c r="D12" s="342">
        <v>193.78033232984436</v>
      </c>
      <c r="F12" s="137"/>
    </row>
    <row r="13" spans="1:4" ht="33.75" customHeight="1" thickBot="1">
      <c r="A13" s="211" t="s">
        <v>41</v>
      </c>
      <c r="B13" s="15"/>
      <c r="C13" s="162"/>
      <c r="D13" s="212"/>
    </row>
    <row r="14" ht="15.75" customHeight="1"/>
    <row r="15" ht="15.75" customHeight="1"/>
    <row r="16" ht="15.75" customHeight="1"/>
    <row r="17" ht="23.25">
      <c r="D17" s="21"/>
    </row>
    <row r="18" ht="15.75" customHeight="1"/>
    <row r="19" spans="1:2" ht="24.75" customHeight="1">
      <c r="A19" s="19"/>
      <c r="B19" s="19"/>
    </row>
    <row r="20" ht="15.75" customHeight="1"/>
    <row r="21" ht="15.75" customHeight="1"/>
    <row r="22" spans="1:4" s="21" customFormat="1" ht="30" customHeight="1" hidden="1">
      <c r="A22" s="21" t="s">
        <v>199</v>
      </c>
      <c r="C22" s="22"/>
      <c r="D22" s="18"/>
    </row>
    <row r="23" spans="1:2" ht="24.75" customHeight="1" hidden="1">
      <c r="A23" s="21" t="s">
        <v>200</v>
      </c>
      <c r="B23" s="21"/>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sheetData>
  <sheetProtection/>
  <mergeCells count="5">
    <mergeCell ref="C4:C6"/>
    <mergeCell ref="D4:D6"/>
    <mergeCell ref="A2:D2"/>
    <mergeCell ref="A4:A6"/>
    <mergeCell ref="B4:B6"/>
  </mergeCells>
  <printOptions/>
  <pageMargins left="0.7" right="0.7" top="0.75" bottom="0.75" header="0.3" footer="0.3"/>
  <pageSetup fitToHeight="0"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I19"/>
  <sheetViews>
    <sheetView zoomScale="70" zoomScaleNormal="70" zoomScalePageLayoutView="0" workbookViewId="0" topLeftCell="A1">
      <selection activeCell="F15" sqref="F15"/>
    </sheetView>
  </sheetViews>
  <sheetFormatPr defaultColWidth="12.625" defaultRowHeight="14.25"/>
  <cols>
    <col min="1" max="1" width="47.125" style="18" customWidth="1"/>
    <col min="2" max="2" width="19.75390625" style="18" customWidth="1"/>
    <col min="3" max="3" width="22.00390625" style="2" customWidth="1"/>
    <col min="4" max="4" width="21.75390625" style="18" customWidth="1"/>
    <col min="5" max="16384" width="12.625" style="18" customWidth="1"/>
  </cols>
  <sheetData>
    <row r="1" spans="1:3" ht="34.5" customHeight="1">
      <c r="A1" s="1"/>
      <c r="B1" s="1"/>
      <c r="C1" s="343"/>
    </row>
    <row r="2" spans="1:9" ht="44.25" customHeight="1">
      <c r="A2" s="508" t="s">
        <v>221</v>
      </c>
      <c r="B2" s="509"/>
      <c r="C2" s="509"/>
      <c r="D2" s="509"/>
      <c r="E2" s="72"/>
      <c r="F2" s="72"/>
      <c r="G2" s="72"/>
      <c r="H2" s="72"/>
      <c r="I2" s="72"/>
    </row>
    <row r="3" spans="1:3" ht="24.75" customHeight="1">
      <c r="A3" s="1"/>
      <c r="B3" s="48"/>
      <c r="C3" s="49"/>
    </row>
    <row r="4" spans="1:3" ht="21" customHeight="1" thickBot="1">
      <c r="A4" s="1"/>
      <c r="B4" s="1"/>
      <c r="C4" s="73"/>
    </row>
    <row r="5" spans="1:4" ht="44.25" customHeight="1">
      <c r="A5" s="419" t="s">
        <v>0</v>
      </c>
      <c r="B5" s="442" t="s">
        <v>203</v>
      </c>
      <c r="C5" s="428" t="s">
        <v>202</v>
      </c>
      <c r="D5" s="428" t="s">
        <v>204</v>
      </c>
    </row>
    <row r="6" spans="1:4" s="20" customFormat="1" ht="37.5" customHeight="1">
      <c r="A6" s="420"/>
      <c r="B6" s="443"/>
      <c r="C6" s="429"/>
      <c r="D6" s="482"/>
    </row>
    <row r="7" spans="1:4" s="20" customFormat="1" ht="122.25" customHeight="1" thickBot="1">
      <c r="A7" s="420"/>
      <c r="B7" s="444"/>
      <c r="C7" s="430"/>
      <c r="D7" s="483"/>
    </row>
    <row r="8" spans="1:4" s="20" customFormat="1" ht="17.25" customHeight="1" thickBot="1">
      <c r="A8" s="186">
        <v>1</v>
      </c>
      <c r="B8" s="187">
        <v>2</v>
      </c>
      <c r="C8" s="187">
        <v>3</v>
      </c>
      <c r="D8" s="188">
        <v>4</v>
      </c>
    </row>
    <row r="9" spans="1:4" ht="21" customHeight="1">
      <c r="A9" s="174" t="s">
        <v>7</v>
      </c>
      <c r="B9" s="179">
        <v>140</v>
      </c>
      <c r="C9" s="173">
        <v>45611</v>
      </c>
      <c r="D9" s="206">
        <v>56.383101733765926</v>
      </c>
    </row>
    <row r="10" spans="1:4" ht="18.75" customHeight="1">
      <c r="A10" s="182" t="s">
        <v>14</v>
      </c>
      <c r="B10" s="179"/>
      <c r="C10" s="173"/>
      <c r="D10" s="206"/>
    </row>
    <row r="11" spans="1:6" ht="36" customHeight="1">
      <c r="A11" s="183" t="s">
        <v>3</v>
      </c>
      <c r="B11" s="338">
        <v>4</v>
      </c>
      <c r="C11" s="338">
        <v>91421</v>
      </c>
      <c r="D11" s="206">
        <v>19.385398780271178</v>
      </c>
      <c r="E11" s="76"/>
      <c r="F11" s="76"/>
    </row>
    <row r="12" spans="1:4" ht="39" customHeight="1">
      <c r="A12" s="183" t="s">
        <v>2</v>
      </c>
      <c r="B12" s="173">
        <v>21</v>
      </c>
      <c r="C12" s="173">
        <v>62422.61904761904</v>
      </c>
      <c r="D12" s="206">
        <v>58.13415313930508</v>
      </c>
    </row>
    <row r="13" spans="1:4" ht="36.75" customHeight="1">
      <c r="A13" s="183" t="s">
        <v>19</v>
      </c>
      <c r="B13" s="173">
        <v>22</v>
      </c>
      <c r="C13" s="173">
        <v>53557.95454545455</v>
      </c>
      <c r="D13" s="206">
        <v>55.58124412975942</v>
      </c>
    </row>
    <row r="14" spans="1:4" ht="36.75" customHeight="1">
      <c r="A14" s="183" t="s">
        <v>182</v>
      </c>
      <c r="B14" s="173">
        <v>85</v>
      </c>
      <c r="C14" s="173">
        <v>38093.72549019608</v>
      </c>
      <c r="D14" s="206">
        <v>57.0153472016826</v>
      </c>
    </row>
    <row r="15" spans="1:4" ht="37.5" customHeight="1">
      <c r="A15" s="183" t="s">
        <v>183</v>
      </c>
      <c r="B15" s="173">
        <v>2</v>
      </c>
      <c r="C15" s="173">
        <v>36187.5</v>
      </c>
      <c r="D15" s="206">
        <v>55.879586077140175</v>
      </c>
    </row>
    <row r="16" spans="1:4" ht="37.5" customHeight="1">
      <c r="A16" s="184" t="s">
        <v>72</v>
      </c>
      <c r="B16" s="173">
        <v>3</v>
      </c>
      <c r="C16" s="173">
        <v>23186.111111111113</v>
      </c>
      <c r="D16" s="206">
        <v>478.38070628768304</v>
      </c>
    </row>
    <row r="17" spans="1:4" ht="42" customHeight="1">
      <c r="A17" s="184" t="s">
        <v>13</v>
      </c>
      <c r="B17" s="173">
        <v>3</v>
      </c>
      <c r="C17" s="173">
        <v>34863.88888888889</v>
      </c>
      <c r="D17" s="206">
        <v>53.2742491383555</v>
      </c>
    </row>
    <row r="18" spans="1:4" ht="40.5" customHeight="1" thickBot="1">
      <c r="A18" s="384" t="s">
        <v>41</v>
      </c>
      <c r="B18" s="385"/>
      <c r="C18" s="386"/>
      <c r="D18" s="387"/>
    </row>
    <row r="19" ht="15.75" customHeight="1">
      <c r="D19" s="76"/>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sheetData>
  <sheetProtection/>
  <mergeCells count="5">
    <mergeCell ref="A2:D2"/>
    <mergeCell ref="C5:C7"/>
    <mergeCell ref="A5:A7"/>
    <mergeCell ref="B5:B7"/>
    <mergeCell ref="D5:D7"/>
  </mergeCells>
  <printOptions/>
  <pageMargins left="0.7" right="0.7" top="0.75" bottom="0.75" header="0.3" footer="0.3"/>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Надєльнюк Віктория Петрівна</dc:creator>
  <cp:keywords/>
  <dc:description/>
  <cp:lastModifiedBy>Семернік Наталія Іванівна</cp:lastModifiedBy>
  <cp:lastPrinted>2024-01-31T15:17:37Z</cp:lastPrinted>
  <dcterms:created xsi:type="dcterms:W3CDTF">2021-01-28T15:49:46Z</dcterms:created>
  <dcterms:modified xsi:type="dcterms:W3CDTF">2024-02-01T11:54:12Z</dcterms:modified>
  <cp:category/>
  <cp:version/>
  <cp:contentType/>
  <cp:contentStatus/>
</cp:coreProperties>
</file>