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ГС" sheetId="1" r:id="rId1"/>
    <sheet name="АС" sheetId="2" r:id="rId2"/>
    <sheet name="ТУ" sheetId="3" r:id="rId3"/>
    <sheet name="АГС" sheetId="4" r:id="rId4"/>
    <sheet name="ААС" sheetId="5" r:id="rId5"/>
    <sheet name="ОАС" sheetId="6" r:id="rId6"/>
  </sheets>
  <definedNames/>
  <calcPr fullCalcOnLoad="1"/>
</workbook>
</file>

<file path=xl/sharedStrings.xml><?xml version="1.0" encoding="utf-8"?>
<sst xmlns="http://schemas.openxmlformats.org/spreadsheetml/2006/main" count="208" uniqueCount="53">
  <si>
    <t>1</t>
  </si>
  <si>
    <t xml:space="preserve"> Вінницька область</t>
  </si>
  <si>
    <t xml:space="preserve"> Волинська область</t>
  </si>
  <si>
    <t xml:space="preserve"> Дніпропетровська область</t>
  </si>
  <si>
    <t xml:space="preserve"> Донецька область</t>
  </si>
  <si>
    <t xml:space="preserve"> Житомирська область</t>
  </si>
  <si>
    <t xml:space="preserve"> Закарпатська область</t>
  </si>
  <si>
    <t xml:space="preserve"> Запорізька область</t>
  </si>
  <si>
    <t xml:space="preserve"> Івано-Франківська область</t>
  </si>
  <si>
    <t xml:space="preserve"> Київська область</t>
  </si>
  <si>
    <t xml:space="preserve"> Кіровоградська область</t>
  </si>
  <si>
    <t xml:space="preserve"> Луганська область</t>
  </si>
  <si>
    <t xml:space="preserve"> Львівська область</t>
  </si>
  <si>
    <t xml:space="preserve"> Миколаївська область</t>
  </si>
  <si>
    <t xml:space="preserve"> Одеська область</t>
  </si>
  <si>
    <t xml:space="preserve"> Полтавська область</t>
  </si>
  <si>
    <t xml:space="preserve"> Рівненська область</t>
  </si>
  <si>
    <t xml:space="preserve"> Сумська область</t>
  </si>
  <si>
    <t xml:space="preserve"> Тернопільська область</t>
  </si>
  <si>
    <t xml:space="preserve"> Харківська область</t>
  </si>
  <si>
    <t xml:space="preserve"> Херсонська область</t>
  </si>
  <si>
    <t xml:space="preserve"> Хмельницька область</t>
  </si>
  <si>
    <t xml:space="preserve"> Черкаська область</t>
  </si>
  <si>
    <t xml:space="preserve"> Чернівецька область</t>
  </si>
  <si>
    <t xml:space="preserve"> Чернігівська область</t>
  </si>
  <si>
    <t xml:space="preserve"> м.Київ</t>
  </si>
  <si>
    <t>Всього</t>
  </si>
  <si>
    <t>ФОП суддів на рік (суд вин та мат  доп)</t>
  </si>
  <si>
    <t>ДБ на 2015 рік ЗФ+СФ</t>
  </si>
  <si>
    <t>Залишок на ФОП апарату  (5-4)</t>
  </si>
  <si>
    <t>СВ суддів (грн)</t>
  </si>
  <si>
    <t>сер ЗП</t>
  </si>
  <si>
    <t>Аппарат</t>
  </si>
  <si>
    <t>Судді</t>
  </si>
  <si>
    <t>Різниця (9-6)</t>
  </si>
  <si>
    <t>Дніпропетровський АГС</t>
  </si>
  <si>
    <t>Дон. апеляційний госп. суд</t>
  </si>
  <si>
    <t>Львівський АГС</t>
  </si>
  <si>
    <t>Одеський АГС</t>
  </si>
  <si>
    <t>Рівненський АГС</t>
  </si>
  <si>
    <t>ХАГС</t>
  </si>
  <si>
    <t>КАГС</t>
  </si>
  <si>
    <t>сер ЗП Д і Л обл</t>
  </si>
  <si>
    <t>Середня ЗП апарату  (6/2/12міс) (грн)</t>
  </si>
  <si>
    <t>Середня ЗП апарату  після перерозподілу (9/2/12міс) (грн)</t>
  </si>
  <si>
    <t>господарські суди</t>
  </si>
  <si>
    <t>апеляційні суди</t>
  </si>
  <si>
    <t>місцеві загальні суди</t>
  </si>
  <si>
    <t>апеляційні адміністративні суди</t>
  </si>
  <si>
    <t>місцеві адміністративні суди</t>
  </si>
  <si>
    <t>Середньооблікова чисельність на 01.02.2015</t>
  </si>
  <si>
    <t>ФОП перерозподіл (2*F32*12міс)</t>
  </si>
  <si>
    <t>апеляційні господарські суди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</si>
</sst>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_ ;[Red]\-#,##0.0\ "/>
    <numFmt numFmtId="167" formatCode="0.0"/>
    <numFmt numFmtId="168" formatCode="0.0_ ;\-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17" borderId="0" applyNumberFormat="0" applyBorder="0" applyAlignment="0" applyProtection="0"/>
    <xf numFmtId="0" fontId="25" fillId="27" borderId="0" applyNumberFormat="0" applyBorder="0" applyAlignment="0" applyProtection="0"/>
    <xf numFmtId="0" fontId="9" fillId="19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35" borderId="0" applyNumberFormat="0" applyBorder="0" applyAlignment="0" applyProtection="0"/>
    <xf numFmtId="0" fontId="25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9" fillId="39" borderId="0" applyNumberFormat="0" applyBorder="0" applyAlignment="0" applyProtection="0"/>
    <xf numFmtId="0" fontId="25" fillId="40" borderId="0" applyNumberFormat="0" applyBorder="0" applyAlignment="0" applyProtection="0"/>
    <xf numFmtId="0" fontId="9" fillId="29" borderId="0" applyNumberFormat="0" applyBorder="0" applyAlignment="0" applyProtection="0"/>
    <xf numFmtId="0" fontId="25" fillId="41" borderId="0" applyNumberFormat="0" applyBorder="0" applyAlignment="0" applyProtection="0"/>
    <xf numFmtId="0" fontId="9" fillId="31" borderId="0" applyNumberFormat="0" applyBorder="0" applyAlignment="0" applyProtection="0"/>
    <xf numFmtId="0" fontId="25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1" applyNumberFormat="0" applyAlignment="0" applyProtection="0"/>
    <xf numFmtId="0" fontId="10" fillId="13" borderId="2" applyNumberFormat="0" applyAlignment="0" applyProtection="0"/>
    <xf numFmtId="0" fontId="27" fillId="45" borderId="3" applyNumberFormat="0" applyAlignment="0" applyProtection="0"/>
    <xf numFmtId="0" fontId="11" fillId="46" borderId="4" applyNumberFormat="0" applyAlignment="0" applyProtection="0"/>
    <xf numFmtId="0" fontId="28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7" applyNumberFormat="0" applyFill="0" applyAlignment="0" applyProtection="0"/>
    <xf numFmtId="0" fontId="14" fillId="0" borderId="8" applyNumberFormat="0" applyFill="0" applyAlignment="0" applyProtection="0"/>
    <xf numFmtId="0" fontId="31" fillId="0" borderId="9" applyNumberFormat="0" applyFill="0" applyAlignment="0" applyProtection="0"/>
    <xf numFmtId="0" fontId="15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6" fillId="0" borderId="12" applyNumberFormat="0" applyFill="0" applyAlignment="0" applyProtection="0"/>
    <xf numFmtId="0" fontId="33" fillId="47" borderId="13" applyNumberFormat="0" applyAlignment="0" applyProtection="0"/>
    <xf numFmtId="0" fontId="17" fillId="48" borderId="14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51" borderId="0" applyNumberFormat="0" applyBorder="0" applyAlignment="0" applyProtection="0"/>
    <xf numFmtId="0" fontId="2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22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24" fillId="7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3" fillId="0" borderId="19" xfId="9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0" xfId="91" applyFont="1" applyFill="1" applyBorder="1" applyAlignment="1">
      <alignment horizontal="center" vertical="top" wrapText="1"/>
      <protection/>
    </xf>
    <xf numFmtId="3" fontId="4" fillId="55" borderId="21" xfId="89" applyNumberFormat="1" applyFont="1" applyFill="1" applyBorder="1" applyAlignment="1">
      <alignment horizontal="center" vertical="center" wrapText="1"/>
      <protection/>
    </xf>
    <xf numFmtId="3" fontId="4" fillId="55" borderId="20" xfId="89" applyNumberFormat="1" applyFont="1" applyFill="1" applyBorder="1" applyAlignment="1">
      <alignment horizontal="center" vertical="center" wrapText="1"/>
      <protection/>
    </xf>
    <xf numFmtId="3" fontId="4" fillId="55" borderId="22" xfId="89" applyNumberFormat="1" applyFont="1" applyFill="1" applyBorder="1" applyAlignment="1">
      <alignment horizontal="center" vertical="center" wrapText="1"/>
      <protection/>
    </xf>
    <xf numFmtId="0" fontId="3" fillId="0" borderId="23" xfId="91" applyFont="1" applyFill="1" applyBorder="1" applyAlignment="1">
      <alignment horizontal="center" vertical="top" wrapText="1"/>
      <protection/>
    </xf>
    <xf numFmtId="164" fontId="4" fillId="0" borderId="23" xfId="91" applyNumberFormat="1" applyFont="1" applyFill="1" applyBorder="1" applyAlignment="1">
      <alignment horizontal="center" vertical="center"/>
      <protection/>
    </xf>
    <xf numFmtId="164" fontId="4" fillId="0" borderId="23" xfId="91" applyNumberFormat="1" applyFont="1" applyFill="1" applyBorder="1" applyAlignment="1" applyProtection="1">
      <alignment horizontal="center" vertical="center" wrapText="1"/>
      <protection/>
    </xf>
    <xf numFmtId="164" fontId="3" fillId="0" borderId="23" xfId="91" applyNumberFormat="1" applyFont="1" applyFill="1" applyBorder="1" applyAlignment="1">
      <alignment horizontal="center" vertical="center"/>
      <protection/>
    </xf>
    <xf numFmtId="0" fontId="3" fillId="0" borderId="24" xfId="91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164" fontId="4" fillId="0" borderId="23" xfId="91" applyNumberFormat="1" applyFont="1" applyFill="1" applyBorder="1" applyAlignment="1">
      <alignment horizontal="right" vertical="center"/>
      <protection/>
    </xf>
    <xf numFmtId="164" fontId="3" fillId="0" borderId="23" xfId="91" applyNumberFormat="1" applyFont="1" applyFill="1" applyBorder="1" applyAlignment="1">
      <alignment horizontal="right" vertical="center"/>
      <protection/>
    </xf>
    <xf numFmtId="166" fontId="4" fillId="0" borderId="23" xfId="91" applyNumberFormat="1" applyFont="1" applyFill="1" applyBorder="1" applyAlignment="1">
      <alignment horizontal="right" vertical="center"/>
      <protection/>
    </xf>
    <xf numFmtId="164" fontId="4" fillId="55" borderId="21" xfId="89" applyNumberFormat="1" applyFont="1" applyFill="1" applyBorder="1" applyAlignment="1">
      <alignment horizontal="center" vertical="center" wrapText="1"/>
      <protection/>
    </xf>
    <xf numFmtId="164" fontId="4" fillId="0" borderId="21" xfId="89" applyNumberFormat="1" applyFont="1" applyFill="1" applyBorder="1" applyAlignment="1">
      <alignment horizontal="center" vertical="center" wrapText="1"/>
      <protection/>
    </xf>
    <xf numFmtId="164" fontId="4" fillId="55" borderId="20" xfId="89" applyNumberFormat="1" applyFont="1" applyFill="1" applyBorder="1" applyAlignment="1">
      <alignment horizontal="center" vertical="center" wrapText="1"/>
      <protection/>
    </xf>
    <xf numFmtId="164" fontId="4" fillId="55" borderId="22" xfId="89" applyNumberFormat="1" applyFont="1" applyFill="1" applyBorder="1" applyAlignment="1">
      <alignment horizontal="center" vertical="center" wrapText="1"/>
      <protection/>
    </xf>
    <xf numFmtId="164" fontId="3" fillId="0" borderId="21" xfId="91" applyNumberFormat="1" applyFont="1" applyFill="1" applyBorder="1" applyAlignment="1" applyProtection="1">
      <alignment horizontal="center" vertical="center" wrapText="1"/>
      <protection locked="0"/>
    </xf>
    <xf numFmtId="0" fontId="3" fillId="56" borderId="21" xfId="0" applyFont="1" applyFill="1" applyBorder="1" applyAlignment="1">
      <alignment/>
    </xf>
    <xf numFmtId="165" fontId="3" fillId="56" borderId="21" xfId="0" applyNumberFormat="1" applyFont="1" applyFill="1" applyBorder="1" applyAlignment="1">
      <alignment/>
    </xf>
    <xf numFmtId="164" fontId="6" fillId="0" borderId="23" xfId="91" applyNumberFormat="1" applyFont="1" applyFill="1" applyBorder="1" applyAlignment="1">
      <alignment horizontal="right" vertical="center"/>
      <protection/>
    </xf>
    <xf numFmtId="164" fontId="7" fillId="0" borderId="23" xfId="91" applyNumberFormat="1" applyFont="1" applyFill="1" applyBorder="1" applyAlignment="1">
      <alignment horizontal="right" vertical="center"/>
      <protection/>
    </xf>
    <xf numFmtId="3" fontId="6" fillId="0" borderId="23" xfId="91" applyNumberFormat="1" applyFont="1" applyFill="1" applyBorder="1" applyAlignment="1">
      <alignment horizontal="right" vertical="center"/>
      <protection/>
    </xf>
    <xf numFmtId="3" fontId="7" fillId="0" borderId="23" xfId="91" applyNumberFormat="1" applyFont="1" applyFill="1" applyBorder="1" applyAlignment="1">
      <alignment horizontal="right" vertical="center"/>
      <protection/>
    </xf>
    <xf numFmtId="0" fontId="3" fillId="0" borderId="22" xfId="91" applyFont="1" applyFill="1" applyBorder="1" applyAlignment="1">
      <alignment vertical="top" wrapText="1"/>
      <protection/>
    </xf>
    <xf numFmtId="0" fontId="3" fillId="0" borderId="21" xfId="0" applyFont="1" applyFill="1" applyBorder="1" applyAlignment="1">
      <alignment/>
    </xf>
    <xf numFmtId="164" fontId="4" fillId="55" borderId="21" xfId="90" applyNumberFormat="1" applyFont="1" applyFill="1" applyBorder="1" applyAlignment="1">
      <alignment horizontal="center" vertical="center" wrapText="1"/>
      <protection/>
    </xf>
    <xf numFmtId="164" fontId="4" fillId="55" borderId="20" xfId="90" applyNumberFormat="1" applyFont="1" applyFill="1" applyBorder="1" applyAlignment="1">
      <alignment horizontal="center" vertical="center" wrapText="1"/>
      <protection/>
    </xf>
    <xf numFmtId="164" fontId="4" fillId="55" borderId="22" xfId="90" applyNumberFormat="1" applyFont="1" applyFill="1" applyBorder="1" applyAlignment="1">
      <alignment horizontal="center" vertical="center" wrapText="1"/>
      <protection/>
    </xf>
    <xf numFmtId="164" fontId="3" fillId="0" borderId="22" xfId="91" applyNumberFormat="1" applyFont="1" applyFill="1" applyBorder="1" applyAlignment="1" applyProtection="1">
      <alignment horizontal="center" vertical="center" wrapText="1"/>
      <protection locked="0"/>
    </xf>
    <xf numFmtId="166" fontId="4" fillId="0" borderId="23" xfId="91" applyNumberFormat="1" applyFont="1" applyFill="1" applyBorder="1" applyAlignment="1">
      <alignment horizontal="center" vertical="center"/>
      <protection/>
    </xf>
    <xf numFmtId="3" fontId="4" fillId="0" borderId="23" xfId="91" applyNumberFormat="1" applyFont="1" applyFill="1" applyBorder="1" applyAlignment="1" applyProtection="1">
      <alignment horizontal="center" vertical="center" wrapText="1"/>
      <protection/>
    </xf>
    <xf numFmtId="0" fontId="3" fillId="0" borderId="21" xfId="91" applyFont="1" applyFill="1" applyBorder="1" applyAlignment="1">
      <alignment horizontal="center" vertical="top" wrapText="1"/>
      <protection/>
    </xf>
    <xf numFmtId="164" fontId="4" fillId="0" borderId="21" xfId="88" applyNumberFormat="1" applyFont="1" applyFill="1" applyBorder="1" applyAlignment="1">
      <alignment horizontal="center" vertical="center"/>
      <protection/>
    </xf>
    <xf numFmtId="164" fontId="4" fillId="57" borderId="21" xfId="88" applyNumberFormat="1" applyFont="1" applyFill="1" applyBorder="1" applyAlignment="1">
      <alignment horizontal="center" vertical="center"/>
      <protection/>
    </xf>
    <xf numFmtId="164" fontId="4" fillId="0" borderId="25" xfId="88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4" fillId="55" borderId="21" xfId="89" applyNumberFormat="1" applyFont="1" applyFill="1" applyBorder="1" applyAlignment="1">
      <alignment horizontal="center" vertical="center" wrapText="1"/>
      <protection/>
    </xf>
    <xf numFmtId="1" fontId="4" fillId="0" borderId="21" xfId="91" applyNumberFormat="1" applyFont="1" applyFill="1" applyBorder="1" applyAlignment="1">
      <alignment horizontal="center" vertical="center" wrapText="1"/>
      <protection/>
    </xf>
    <xf numFmtId="3" fontId="4" fillId="55" borderId="26" xfId="89" applyNumberFormat="1" applyFont="1" applyFill="1" applyBorder="1" applyAlignment="1">
      <alignment horizontal="center" vertical="center" wrapText="1"/>
      <protection/>
    </xf>
    <xf numFmtId="167" fontId="4" fillId="55" borderId="21" xfId="89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3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/>
    </xf>
    <xf numFmtId="166" fontId="4" fillId="0" borderId="21" xfId="91" applyNumberFormat="1" applyFont="1" applyFill="1" applyBorder="1" applyAlignment="1">
      <alignment horizontal="center" vertical="center"/>
      <protection/>
    </xf>
    <xf numFmtId="3" fontId="4" fillId="0" borderId="21" xfId="91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Alignment="1">
      <alignment/>
    </xf>
    <xf numFmtId="164" fontId="4" fillId="0" borderId="23" xfId="91" applyNumberFormat="1" applyFont="1" applyFill="1" applyBorder="1" applyAlignment="1" applyProtection="1">
      <alignment horizontal="right" vertical="center" wrapText="1"/>
      <protection/>
    </xf>
    <xf numFmtId="167" fontId="4" fillId="0" borderId="23" xfId="91" applyNumberFormat="1" applyFont="1" applyFill="1" applyBorder="1" applyAlignment="1">
      <alignment horizontal="right" vertical="center"/>
      <protection/>
    </xf>
    <xf numFmtId="167" fontId="3" fillId="0" borderId="23" xfId="91" applyNumberFormat="1" applyFont="1" applyFill="1" applyBorder="1" applyAlignment="1">
      <alignment horizontal="right" vertical="center"/>
      <protection/>
    </xf>
    <xf numFmtId="168" fontId="4" fillId="0" borderId="23" xfId="91" applyNumberFormat="1" applyFont="1" applyFill="1" applyBorder="1" applyAlignment="1">
      <alignment horizontal="right" vertical="center"/>
      <protection/>
    </xf>
    <xf numFmtId="168" fontId="3" fillId="0" borderId="21" xfId="0" applyNumberFormat="1" applyFont="1" applyFill="1" applyBorder="1" applyAlignment="1">
      <alignment/>
    </xf>
    <xf numFmtId="49" fontId="3" fillId="0" borderId="21" xfId="91" applyNumberFormat="1" applyFont="1" applyFill="1" applyBorder="1" applyAlignment="1">
      <alignment horizontal="center" vertical="center" wrapText="1"/>
      <protection/>
    </xf>
    <xf numFmtId="0" fontId="3" fillId="0" borderId="21" xfId="91" applyFont="1" applyFill="1" applyBorder="1" applyAlignment="1">
      <alignment horizontal="center" vertical="top" wrapText="1"/>
      <protection/>
    </xf>
    <xf numFmtId="0" fontId="3" fillId="0" borderId="20" xfId="91" applyFont="1" applyFill="1" applyBorder="1" applyAlignment="1">
      <alignment horizontal="center" vertical="top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3" xfId="88"/>
    <cellStyle name="Обычный_Складові ФОП АС, АГС, ААС" xfId="89"/>
    <cellStyle name="Обычный_Складові ФОП АС, АГС, ААС 2" xfId="90"/>
    <cellStyle name="Обычный_Складові ФОП ГС, ТУ, ОАС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59" zoomScaleNormal="59" zoomScalePageLayoutView="0" workbookViewId="0" topLeftCell="A1">
      <selection activeCell="Q19" sqref="Q19"/>
    </sheetView>
  </sheetViews>
  <sheetFormatPr defaultColWidth="9.140625" defaultRowHeight="15"/>
  <cols>
    <col min="1" max="1" width="33.28125" style="0" customWidth="1"/>
    <col min="2" max="2" width="12.00390625" style="0" customWidth="1"/>
    <col min="3" max="3" width="10.00390625" style="0" customWidth="1"/>
    <col min="4" max="4" width="15.57421875" style="0" customWidth="1"/>
    <col min="5" max="5" width="16.8515625" style="0" customWidth="1"/>
    <col min="6" max="6" width="13.421875" style="0" customWidth="1"/>
    <col min="7" max="7" width="14.57421875" style="0" customWidth="1"/>
    <col min="8" max="8" width="12.8515625" style="0" customWidth="1"/>
    <col min="9" max="9" width="19.00390625" style="0" customWidth="1"/>
    <col min="10" max="10" width="13.00390625" style="0" customWidth="1"/>
    <col min="11" max="11" width="19.57421875" style="0" customWidth="1"/>
  </cols>
  <sheetData>
    <row r="1" spans="1:11" ht="86.25" customHeight="1">
      <c r="A1" s="69" t="s">
        <v>45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22.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>
      <c r="A3" s="1" t="s">
        <v>0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18.75">
      <c r="A4" s="2" t="s">
        <v>1</v>
      </c>
      <c r="B4" s="18">
        <v>42.2</v>
      </c>
      <c r="C4" s="18">
        <v>15.5</v>
      </c>
      <c r="D4" s="10">
        <v>2481.0695</v>
      </c>
      <c r="E4" s="15">
        <v>4971.2</v>
      </c>
      <c r="F4" s="10">
        <f>E4-D4</f>
        <v>2490.1304999999998</v>
      </c>
      <c r="G4" s="25">
        <f>F4/B4/12*1000</f>
        <v>4917.319312796208</v>
      </c>
      <c r="H4" s="27">
        <v>12313</v>
      </c>
      <c r="I4" s="15">
        <f>B4*$F$32*12</f>
        <v>1702.862202441036</v>
      </c>
      <c r="J4" s="65">
        <f>I4-F4</f>
        <v>-787.2682975589637</v>
      </c>
      <c r="K4" s="27">
        <f>I4/B4/12*1000</f>
        <v>3362.6820743306394</v>
      </c>
    </row>
    <row r="5" spans="1:11" ht="18.75">
      <c r="A5" s="2" t="s">
        <v>2</v>
      </c>
      <c r="B5" s="18">
        <v>58.6</v>
      </c>
      <c r="C5" s="18">
        <v>14.6</v>
      </c>
      <c r="D5" s="10">
        <v>2337</v>
      </c>
      <c r="E5" s="15">
        <v>4931.8</v>
      </c>
      <c r="F5" s="10">
        <f aca="true" t="shared" si="0" ref="F5:F28">E5-D5</f>
        <v>2594.8</v>
      </c>
      <c r="G5" s="25">
        <f aca="true" t="shared" si="1" ref="G5:G28">F5/B5/12*1000</f>
        <v>3689.9886234357227</v>
      </c>
      <c r="H5" s="27">
        <v>12313</v>
      </c>
      <c r="I5" s="15">
        <f>B5*$F$32*12</f>
        <v>2364.6380346693063</v>
      </c>
      <c r="J5" s="65">
        <f aca="true" t="shared" si="2" ref="J5:J28">I5-F5</f>
        <v>-230.16196533069387</v>
      </c>
      <c r="K5" s="27">
        <f aca="true" t="shared" si="3" ref="K5:K28">I5/B5/12*1000</f>
        <v>3362.6820743306403</v>
      </c>
    </row>
    <row r="6" spans="1:11" ht="18.75">
      <c r="A6" s="2" t="s">
        <v>3</v>
      </c>
      <c r="B6" s="18">
        <v>146.4</v>
      </c>
      <c r="C6" s="18">
        <v>38.4</v>
      </c>
      <c r="D6" s="10">
        <v>6146.6</v>
      </c>
      <c r="E6" s="15">
        <v>10632.800000000001</v>
      </c>
      <c r="F6" s="10">
        <f t="shared" si="0"/>
        <v>4486.200000000001</v>
      </c>
      <c r="G6" s="25">
        <f t="shared" si="1"/>
        <v>2553.6202185792354</v>
      </c>
      <c r="H6" s="27">
        <v>12313</v>
      </c>
      <c r="I6" s="15">
        <f>B6*$F$32*12</f>
        <v>5907.559868184069</v>
      </c>
      <c r="J6" s="65">
        <f t="shared" si="2"/>
        <v>1421.3598681840685</v>
      </c>
      <c r="K6" s="27">
        <f t="shared" si="3"/>
        <v>3362.6820743306403</v>
      </c>
    </row>
    <row r="7" spans="1:11" ht="18.75">
      <c r="A7" s="2" t="s">
        <v>4</v>
      </c>
      <c r="B7" s="18">
        <v>65.6</v>
      </c>
      <c r="C7" s="18">
        <v>44.3</v>
      </c>
      <c r="D7" s="10">
        <v>7091.1</v>
      </c>
      <c r="E7" s="15">
        <v>11204.499999999998</v>
      </c>
      <c r="F7" s="10">
        <f t="shared" si="0"/>
        <v>4113.399999999998</v>
      </c>
      <c r="G7" s="25">
        <f t="shared" si="1"/>
        <v>5225.355691056908</v>
      </c>
      <c r="H7" s="27">
        <v>12313</v>
      </c>
      <c r="I7" s="15">
        <f>B7*F33*12</f>
        <v>3936.000000000001</v>
      </c>
      <c r="J7" s="65">
        <f t="shared" si="2"/>
        <v>-177.3999999999969</v>
      </c>
      <c r="K7" s="27">
        <f t="shared" si="3"/>
        <v>5000.000000000002</v>
      </c>
    </row>
    <row r="8" spans="1:11" ht="18.75">
      <c r="A8" s="2" t="s">
        <v>5</v>
      </c>
      <c r="B8" s="18">
        <v>60.7</v>
      </c>
      <c r="C8" s="18">
        <v>19</v>
      </c>
      <c r="D8" s="10">
        <v>3041.3</v>
      </c>
      <c r="E8" s="15">
        <v>5740.700000000001</v>
      </c>
      <c r="F8" s="10">
        <f t="shared" si="0"/>
        <v>2699.4000000000005</v>
      </c>
      <c r="G8" s="25">
        <f t="shared" si="1"/>
        <v>3705.9308072487647</v>
      </c>
      <c r="H8" s="27">
        <v>12313</v>
      </c>
      <c r="I8" s="15">
        <f>B8*$F$32*12</f>
        <v>2449.3776229424384</v>
      </c>
      <c r="J8" s="65">
        <f t="shared" si="2"/>
        <v>-250.02237705756215</v>
      </c>
      <c r="K8" s="27">
        <f t="shared" si="3"/>
        <v>3362.6820743306403</v>
      </c>
    </row>
    <row r="9" spans="1:11" ht="18.75">
      <c r="A9" s="2" t="s">
        <v>6</v>
      </c>
      <c r="B9" s="18">
        <v>48.1</v>
      </c>
      <c r="C9" s="18">
        <v>14.8</v>
      </c>
      <c r="D9" s="10">
        <v>2369.0212</v>
      </c>
      <c r="E9" s="15">
        <v>4773.400000000001</v>
      </c>
      <c r="F9" s="10">
        <f t="shared" si="0"/>
        <v>2404.3788000000004</v>
      </c>
      <c r="G9" s="25">
        <f t="shared" si="1"/>
        <v>4165.590436590437</v>
      </c>
      <c r="H9" s="27">
        <v>12313</v>
      </c>
      <c r="I9" s="15">
        <f>B9*$F$32*12</f>
        <v>1940.9400933036457</v>
      </c>
      <c r="J9" s="65">
        <f t="shared" si="2"/>
        <v>-463.43870669635476</v>
      </c>
      <c r="K9" s="27">
        <f t="shared" si="3"/>
        <v>3362.6820743306403</v>
      </c>
    </row>
    <row r="10" spans="1:11" ht="18.75">
      <c r="A10" s="2" t="s">
        <v>7</v>
      </c>
      <c r="B10" s="18">
        <v>104</v>
      </c>
      <c r="C10" s="18">
        <v>33.6</v>
      </c>
      <c r="D10" s="10">
        <v>5378.3</v>
      </c>
      <c r="E10" s="15">
        <v>9281.9</v>
      </c>
      <c r="F10" s="10">
        <f t="shared" si="0"/>
        <v>3903.5999999999995</v>
      </c>
      <c r="G10" s="25">
        <f t="shared" si="1"/>
        <v>3127.884615384615</v>
      </c>
      <c r="H10" s="27">
        <v>12313</v>
      </c>
      <c r="I10" s="15">
        <f>B10*$F$32*12</f>
        <v>4196.627228764639</v>
      </c>
      <c r="J10" s="65">
        <f t="shared" si="2"/>
        <v>293.0272287646394</v>
      </c>
      <c r="K10" s="27">
        <f t="shared" si="3"/>
        <v>3362.6820743306403</v>
      </c>
    </row>
    <row r="11" spans="1:11" ht="18.75">
      <c r="A11" s="2" t="s">
        <v>8</v>
      </c>
      <c r="B11" s="18">
        <v>76.3</v>
      </c>
      <c r="C11" s="18">
        <v>22.5</v>
      </c>
      <c r="D11" s="10">
        <v>3601.55</v>
      </c>
      <c r="E11" s="15">
        <v>7083.400000000001</v>
      </c>
      <c r="F11" s="10">
        <f t="shared" si="0"/>
        <v>3481.8500000000004</v>
      </c>
      <c r="G11" s="25">
        <f t="shared" si="1"/>
        <v>3802.8069025775453</v>
      </c>
      <c r="H11" s="27">
        <v>12313</v>
      </c>
      <c r="I11" s="15">
        <f>B11*$F$32*12</f>
        <v>3078.8717072571344</v>
      </c>
      <c r="J11" s="65">
        <f t="shared" si="2"/>
        <v>-402.97829274286596</v>
      </c>
      <c r="K11" s="27">
        <f t="shared" si="3"/>
        <v>3362.6820743306407</v>
      </c>
    </row>
    <row r="12" spans="1:11" ht="18.75">
      <c r="A12" s="2" t="s">
        <v>9</v>
      </c>
      <c r="B12" s="18">
        <v>80.1</v>
      </c>
      <c r="C12" s="18">
        <v>26.8</v>
      </c>
      <c r="D12" s="10">
        <v>4289.84</v>
      </c>
      <c r="E12" s="15">
        <v>7533.899999999999</v>
      </c>
      <c r="F12" s="10">
        <f t="shared" si="0"/>
        <v>3244.0599999999986</v>
      </c>
      <c r="G12" s="25">
        <f t="shared" si="1"/>
        <v>3375.010403662088</v>
      </c>
      <c r="H12" s="27">
        <v>12313</v>
      </c>
      <c r="I12" s="15">
        <f>B12*$F$32*12</f>
        <v>3232.210009846611</v>
      </c>
      <c r="J12" s="65">
        <f t="shared" si="2"/>
        <v>-11.849990153387807</v>
      </c>
      <c r="K12" s="27">
        <f t="shared" si="3"/>
        <v>3362.6820743306403</v>
      </c>
    </row>
    <row r="13" spans="1:11" ht="18.75">
      <c r="A13" s="2" t="s">
        <v>10</v>
      </c>
      <c r="B13" s="18">
        <v>45.1</v>
      </c>
      <c r="C13" s="18">
        <v>13.6</v>
      </c>
      <c r="D13" s="10">
        <v>2176.9</v>
      </c>
      <c r="E13" s="15">
        <v>3920.7000000000003</v>
      </c>
      <c r="F13" s="10">
        <f t="shared" si="0"/>
        <v>1743.8000000000002</v>
      </c>
      <c r="G13" s="25">
        <f t="shared" si="1"/>
        <v>3222.0990391722103</v>
      </c>
      <c r="H13" s="27">
        <v>12313</v>
      </c>
      <c r="I13" s="15">
        <f>B13*$F$32*12</f>
        <v>1819.8835386277426</v>
      </c>
      <c r="J13" s="65">
        <f t="shared" si="2"/>
        <v>76.08353862774243</v>
      </c>
      <c r="K13" s="27">
        <f t="shared" si="3"/>
        <v>3362.6820743306403</v>
      </c>
    </row>
    <row r="14" spans="1:11" ht="18.75">
      <c r="A14" s="2" t="s">
        <v>11</v>
      </c>
      <c r="B14" s="19">
        <v>58.5</v>
      </c>
      <c r="C14" s="19">
        <v>27</v>
      </c>
      <c r="D14" s="10">
        <v>4321.863</v>
      </c>
      <c r="E14" s="15">
        <v>8483.300000000001</v>
      </c>
      <c r="F14" s="10">
        <f t="shared" si="0"/>
        <v>4161.437000000001</v>
      </c>
      <c r="G14" s="25">
        <f t="shared" si="1"/>
        <v>5927.972934472936</v>
      </c>
      <c r="H14" s="27">
        <v>12313</v>
      </c>
      <c r="I14" s="15">
        <f>B14*F33*12</f>
        <v>3510.000000000001</v>
      </c>
      <c r="J14" s="65">
        <f t="shared" si="2"/>
        <v>-651.4369999999999</v>
      </c>
      <c r="K14" s="27">
        <f t="shared" si="3"/>
        <v>5000.000000000001</v>
      </c>
    </row>
    <row r="15" spans="1:11" ht="18.75">
      <c r="A15" s="2" t="s">
        <v>12</v>
      </c>
      <c r="B15" s="18">
        <v>117.4</v>
      </c>
      <c r="C15" s="18">
        <v>30.9</v>
      </c>
      <c r="D15" s="10">
        <v>4946.1321</v>
      </c>
      <c r="E15" s="15">
        <v>9755.9</v>
      </c>
      <c r="F15" s="10">
        <f t="shared" si="0"/>
        <v>4809.7679</v>
      </c>
      <c r="G15" s="25">
        <f t="shared" si="1"/>
        <v>3414.088515048268</v>
      </c>
      <c r="H15" s="27">
        <v>12313</v>
      </c>
      <c r="I15" s="15">
        <f>B15*$F$32*12</f>
        <v>4737.346506317006</v>
      </c>
      <c r="J15" s="65">
        <f t="shared" si="2"/>
        <v>-72.42139368299377</v>
      </c>
      <c r="K15" s="27">
        <f t="shared" si="3"/>
        <v>3362.6820743306403</v>
      </c>
    </row>
    <row r="16" spans="1:11" ht="18.75">
      <c r="A16" s="2" t="s">
        <v>13</v>
      </c>
      <c r="B16" s="18">
        <v>63.1</v>
      </c>
      <c r="C16" s="18">
        <v>18.7</v>
      </c>
      <c r="D16" s="10">
        <v>2993.4</v>
      </c>
      <c r="E16" s="15">
        <v>5532.3</v>
      </c>
      <c r="F16" s="10">
        <f t="shared" si="0"/>
        <v>2538.9</v>
      </c>
      <c r="G16" s="25">
        <f t="shared" si="1"/>
        <v>3353.011093502377</v>
      </c>
      <c r="H16" s="27">
        <v>12313</v>
      </c>
      <c r="I16" s="15">
        <f aca="true" t="shared" si="4" ref="I16:I28">B16*$F$32*12</f>
        <v>2546.2228666831606</v>
      </c>
      <c r="J16" s="65">
        <f t="shared" si="2"/>
        <v>7.322866683160555</v>
      </c>
      <c r="K16" s="27">
        <f t="shared" si="3"/>
        <v>3362.6820743306403</v>
      </c>
    </row>
    <row r="17" spans="1:11" ht="18.75">
      <c r="A17" s="2" t="s">
        <v>14</v>
      </c>
      <c r="B17" s="18">
        <v>107</v>
      </c>
      <c r="C17" s="18">
        <v>30.7</v>
      </c>
      <c r="D17" s="10">
        <v>4914.1183</v>
      </c>
      <c r="E17" s="15">
        <v>9225</v>
      </c>
      <c r="F17" s="10">
        <f t="shared" si="0"/>
        <v>4310.8817</v>
      </c>
      <c r="G17" s="25">
        <f t="shared" si="1"/>
        <v>3357.3845015576326</v>
      </c>
      <c r="H17" s="27">
        <v>12313</v>
      </c>
      <c r="I17" s="15">
        <f t="shared" si="4"/>
        <v>4317.683783440542</v>
      </c>
      <c r="J17" s="65">
        <f t="shared" si="2"/>
        <v>6.802083440542447</v>
      </c>
      <c r="K17" s="27">
        <f t="shared" si="3"/>
        <v>3362.6820743306407</v>
      </c>
    </row>
    <row r="18" spans="1:11" ht="18.75">
      <c r="A18" s="2" t="s">
        <v>15</v>
      </c>
      <c r="B18" s="18">
        <v>66</v>
      </c>
      <c r="C18" s="18">
        <v>19.9</v>
      </c>
      <c r="D18" s="10">
        <v>3185.3731</v>
      </c>
      <c r="E18" s="15">
        <v>5945.500000000001</v>
      </c>
      <c r="F18" s="10">
        <f t="shared" si="0"/>
        <v>2760.126900000001</v>
      </c>
      <c r="G18" s="25">
        <f t="shared" si="1"/>
        <v>3485.0087121212136</v>
      </c>
      <c r="H18" s="27">
        <v>12313</v>
      </c>
      <c r="I18" s="15">
        <f t="shared" si="4"/>
        <v>2663.244202869867</v>
      </c>
      <c r="J18" s="65">
        <f t="shared" si="2"/>
        <v>-96.88269713013415</v>
      </c>
      <c r="K18" s="27">
        <f t="shared" si="3"/>
        <v>3362.6820743306403</v>
      </c>
    </row>
    <row r="19" spans="1:11" ht="18.75">
      <c r="A19" s="2" t="s">
        <v>16</v>
      </c>
      <c r="B19" s="18">
        <v>53.6</v>
      </c>
      <c r="C19" s="18">
        <v>15</v>
      </c>
      <c r="D19" s="10">
        <v>2401.035</v>
      </c>
      <c r="E19" s="15">
        <v>4342.799999999999</v>
      </c>
      <c r="F19" s="10">
        <f t="shared" si="0"/>
        <v>1941.7649999999994</v>
      </c>
      <c r="G19" s="25">
        <f t="shared" si="1"/>
        <v>3018.913246268656</v>
      </c>
      <c r="H19" s="27">
        <v>12313</v>
      </c>
      <c r="I19" s="15">
        <f t="shared" si="4"/>
        <v>2162.877110209468</v>
      </c>
      <c r="J19" s="65">
        <f t="shared" si="2"/>
        <v>221.11211020946848</v>
      </c>
      <c r="K19" s="27">
        <f t="shared" si="3"/>
        <v>3362.6820743306403</v>
      </c>
    </row>
    <row r="20" spans="1:11" ht="18.75">
      <c r="A20" s="2" t="s">
        <v>17</v>
      </c>
      <c r="B20" s="18">
        <v>66.8</v>
      </c>
      <c r="C20" s="18">
        <v>17.2</v>
      </c>
      <c r="D20" s="10">
        <v>2753.1867999999995</v>
      </c>
      <c r="E20" s="15">
        <v>5843.7</v>
      </c>
      <c r="F20" s="10">
        <f t="shared" si="0"/>
        <v>3090.5132000000003</v>
      </c>
      <c r="G20" s="25">
        <f t="shared" si="1"/>
        <v>3855.4306387225556</v>
      </c>
      <c r="H20" s="27">
        <v>12313</v>
      </c>
      <c r="I20" s="15">
        <f t="shared" si="4"/>
        <v>2695.525950783441</v>
      </c>
      <c r="J20" s="65">
        <f t="shared" si="2"/>
        <v>-394.9872492165591</v>
      </c>
      <c r="K20" s="27">
        <f t="shared" si="3"/>
        <v>3362.6820743306403</v>
      </c>
    </row>
    <row r="21" spans="1:11" ht="18.75">
      <c r="A21" s="2" t="s">
        <v>18</v>
      </c>
      <c r="B21" s="20">
        <v>59.7</v>
      </c>
      <c r="C21" s="20">
        <v>16</v>
      </c>
      <c r="D21" s="10">
        <v>2561.104</v>
      </c>
      <c r="E21" s="15">
        <v>4909.900000000001</v>
      </c>
      <c r="F21" s="10">
        <f t="shared" si="0"/>
        <v>2348.7960000000007</v>
      </c>
      <c r="G21" s="25">
        <f t="shared" si="1"/>
        <v>3278.6097152428815</v>
      </c>
      <c r="H21" s="27">
        <v>12313</v>
      </c>
      <c r="I21" s="15">
        <f t="shared" si="4"/>
        <v>2409.0254380504707</v>
      </c>
      <c r="J21" s="65">
        <f t="shared" si="2"/>
        <v>60.22943805046998</v>
      </c>
      <c r="K21" s="27">
        <f t="shared" si="3"/>
        <v>3362.6820743306403</v>
      </c>
    </row>
    <row r="22" spans="1:11" ht="18.75">
      <c r="A22" s="2" t="s">
        <v>19</v>
      </c>
      <c r="B22" s="18">
        <v>151.4</v>
      </c>
      <c r="C22" s="18">
        <v>41.5</v>
      </c>
      <c r="D22" s="10">
        <v>6642.8635</v>
      </c>
      <c r="E22" s="15">
        <v>11230.8</v>
      </c>
      <c r="F22" s="10">
        <f t="shared" si="0"/>
        <v>4587.936499999999</v>
      </c>
      <c r="G22" s="25">
        <f t="shared" si="1"/>
        <v>2525.2842910612057</v>
      </c>
      <c r="H22" s="27">
        <v>12313</v>
      </c>
      <c r="I22" s="15">
        <f t="shared" si="4"/>
        <v>6109.320792643907</v>
      </c>
      <c r="J22" s="65">
        <f t="shared" si="2"/>
        <v>1521.3842926439083</v>
      </c>
      <c r="K22" s="27">
        <f t="shared" si="3"/>
        <v>3362.6820743306403</v>
      </c>
    </row>
    <row r="23" spans="1:11" ht="18.75">
      <c r="A23" s="2" t="s">
        <v>20</v>
      </c>
      <c r="B23" s="21">
        <v>43.9</v>
      </c>
      <c r="C23" s="21">
        <v>15.4</v>
      </c>
      <c r="D23" s="10">
        <v>2465.0626</v>
      </c>
      <c r="E23" s="15">
        <v>3941.5</v>
      </c>
      <c r="F23" s="10">
        <f t="shared" si="0"/>
        <v>1476.4373999999998</v>
      </c>
      <c r="G23" s="25">
        <f t="shared" si="1"/>
        <v>2802.6526195899773</v>
      </c>
      <c r="H23" s="27">
        <v>12313</v>
      </c>
      <c r="I23" s="15">
        <f t="shared" si="4"/>
        <v>1771.4609167573813</v>
      </c>
      <c r="J23" s="65">
        <f t="shared" si="2"/>
        <v>295.02351675738146</v>
      </c>
      <c r="K23" s="27">
        <f t="shared" si="3"/>
        <v>3362.6820743306403</v>
      </c>
    </row>
    <row r="24" spans="1:11" ht="18.75">
      <c r="A24" s="2" t="s">
        <v>21</v>
      </c>
      <c r="B24" s="18">
        <v>69.5</v>
      </c>
      <c r="C24" s="18">
        <v>21</v>
      </c>
      <c r="D24" s="10">
        <v>3361.449</v>
      </c>
      <c r="E24" s="15">
        <v>5789.1</v>
      </c>
      <c r="F24" s="10">
        <f t="shared" si="0"/>
        <v>2427.6510000000003</v>
      </c>
      <c r="G24" s="25">
        <f t="shared" si="1"/>
        <v>2910.852517985612</v>
      </c>
      <c r="H24" s="27">
        <v>12313</v>
      </c>
      <c r="I24" s="15">
        <f t="shared" si="4"/>
        <v>2804.476849991754</v>
      </c>
      <c r="J24" s="65">
        <f t="shared" si="2"/>
        <v>376.8258499917538</v>
      </c>
      <c r="K24" s="27">
        <f t="shared" si="3"/>
        <v>3362.6820743306403</v>
      </c>
    </row>
    <row r="25" spans="1:11" ht="18.75">
      <c r="A25" s="2" t="s">
        <v>22</v>
      </c>
      <c r="B25" s="18">
        <v>49.1</v>
      </c>
      <c r="C25" s="18">
        <v>15.6</v>
      </c>
      <c r="D25" s="10">
        <v>2497.0764</v>
      </c>
      <c r="E25" s="15">
        <v>5037.2</v>
      </c>
      <c r="F25" s="10">
        <f t="shared" si="0"/>
        <v>2540.1236</v>
      </c>
      <c r="G25" s="25">
        <f t="shared" si="1"/>
        <v>4311.139850644942</v>
      </c>
      <c r="H25" s="27">
        <v>12313</v>
      </c>
      <c r="I25" s="15">
        <f t="shared" si="4"/>
        <v>1981.2922781956136</v>
      </c>
      <c r="J25" s="65">
        <f t="shared" si="2"/>
        <v>-558.8313218043863</v>
      </c>
      <c r="K25" s="27">
        <f t="shared" si="3"/>
        <v>3362.6820743306407</v>
      </c>
    </row>
    <row r="26" spans="1:11" ht="18.75">
      <c r="A26" s="2" t="s">
        <v>23</v>
      </c>
      <c r="B26" s="18">
        <v>36.6</v>
      </c>
      <c r="C26" s="18">
        <v>15.3</v>
      </c>
      <c r="D26" s="10">
        <v>2449.0557000000003</v>
      </c>
      <c r="E26" s="15">
        <v>4269.2</v>
      </c>
      <c r="F26" s="10">
        <f t="shared" si="0"/>
        <v>1820.1442999999995</v>
      </c>
      <c r="G26" s="25">
        <f t="shared" si="1"/>
        <v>4144.226548269579</v>
      </c>
      <c r="H26" s="27">
        <v>12313</v>
      </c>
      <c r="I26" s="15">
        <f t="shared" si="4"/>
        <v>1476.8899670460173</v>
      </c>
      <c r="J26" s="65">
        <f t="shared" si="2"/>
        <v>-343.25433295398216</v>
      </c>
      <c r="K26" s="27">
        <f t="shared" si="3"/>
        <v>3362.6820743306403</v>
      </c>
    </row>
    <row r="27" spans="1:11" ht="18.75">
      <c r="A27" s="2" t="s">
        <v>24</v>
      </c>
      <c r="B27" s="18">
        <v>66.6</v>
      </c>
      <c r="C27" s="18">
        <v>21</v>
      </c>
      <c r="D27" s="10">
        <v>3361.449</v>
      </c>
      <c r="E27" s="15">
        <v>6423.4</v>
      </c>
      <c r="F27" s="10">
        <f t="shared" si="0"/>
        <v>3061.9509999999996</v>
      </c>
      <c r="G27" s="25">
        <f t="shared" si="1"/>
        <v>3831.2700200200197</v>
      </c>
      <c r="H27" s="27">
        <v>12313</v>
      </c>
      <c r="I27" s="15">
        <f t="shared" si="4"/>
        <v>2687.4555138050473</v>
      </c>
      <c r="J27" s="65">
        <f t="shared" si="2"/>
        <v>-374.49548619495226</v>
      </c>
      <c r="K27" s="27">
        <f t="shared" si="3"/>
        <v>3362.6820743306403</v>
      </c>
    </row>
    <row r="28" spans="1:11" ht="18.75">
      <c r="A28" s="2" t="s">
        <v>25</v>
      </c>
      <c r="B28" s="18">
        <v>206.7</v>
      </c>
      <c r="C28" s="18">
        <v>67.8</v>
      </c>
      <c r="D28" s="11">
        <v>10852.6782</v>
      </c>
      <c r="E28" s="64">
        <v>18657.200000000004</v>
      </c>
      <c r="F28" s="10">
        <f t="shared" si="0"/>
        <v>7804.521800000004</v>
      </c>
      <c r="G28" s="25">
        <f t="shared" si="1"/>
        <v>3146.477100467668</v>
      </c>
      <c r="H28" s="27">
        <v>12313</v>
      </c>
      <c r="I28" s="15">
        <f t="shared" si="4"/>
        <v>8340.796617169719</v>
      </c>
      <c r="J28" s="65">
        <f t="shared" si="2"/>
        <v>536.2748171697149</v>
      </c>
      <c r="K28" s="27">
        <f t="shared" si="3"/>
        <v>3362.6820743306403</v>
      </c>
    </row>
    <row r="29" spans="1:11" ht="19.5">
      <c r="A29" s="3" t="s">
        <v>26</v>
      </c>
      <c r="B29" s="22">
        <f>SUM(B4:B28)</f>
        <v>1942.9999999999998</v>
      </c>
      <c r="C29" s="22">
        <f>SUM(C4:C28)</f>
        <v>616.0999999999999</v>
      </c>
      <c r="D29" s="12">
        <f>SUM(D4:D28)</f>
        <v>98618.5274</v>
      </c>
      <c r="E29" s="16">
        <f>SUM(E4:E28)</f>
        <v>179461.10000000003</v>
      </c>
      <c r="F29" s="12">
        <f>SUM(F4:F28)</f>
        <v>80842.57260000001</v>
      </c>
      <c r="G29" s="26">
        <f>AVERAGE(G4:G28)</f>
        <v>3645.9171342191707</v>
      </c>
      <c r="H29" s="28">
        <v>12313</v>
      </c>
      <c r="I29" s="16">
        <f>SUM(I4:I28)</f>
        <v>80842.58910000003</v>
      </c>
      <c r="J29" s="66">
        <f>SUM(J4:J28)</f>
        <v>0.01650000001745866</v>
      </c>
      <c r="K29" s="28"/>
    </row>
    <row r="30" spans="1:10" ht="15">
      <c r="A30" s="4"/>
      <c r="B30" s="4"/>
      <c r="C30" s="4"/>
      <c r="D30" s="4"/>
      <c r="E30" s="14"/>
      <c r="F30" s="14"/>
      <c r="G30" s="14"/>
      <c r="H30" s="14"/>
      <c r="I30" s="41"/>
      <c r="J30" s="42"/>
    </row>
    <row r="32" spans="5:6" ht="18.75">
      <c r="E32" s="23" t="s">
        <v>31</v>
      </c>
      <c r="F32" s="24">
        <v>3.3626820743306403</v>
      </c>
    </row>
    <row r="33" spans="5:6" ht="18.75">
      <c r="E33" s="23" t="s">
        <v>42</v>
      </c>
      <c r="F33" s="24">
        <v>5.000000000000001</v>
      </c>
    </row>
  </sheetData>
  <sheetProtection/>
  <mergeCells count="10">
    <mergeCell ref="A1:A2"/>
    <mergeCell ref="D1:D2"/>
    <mergeCell ref="E1:E2"/>
    <mergeCell ref="F1:F2"/>
    <mergeCell ref="K1:K2"/>
    <mergeCell ref="G1:G2"/>
    <mergeCell ref="H1:H2"/>
    <mergeCell ref="I1:I2"/>
    <mergeCell ref="J1:J2"/>
    <mergeCell ref="B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60" zoomScaleNormal="60" zoomScalePageLayoutView="0" workbookViewId="0" topLeftCell="A1">
      <selection activeCell="P21" sqref="P21"/>
    </sheetView>
  </sheetViews>
  <sheetFormatPr defaultColWidth="9.140625" defaultRowHeight="15"/>
  <cols>
    <col min="1" max="1" width="33.28125" style="0" customWidth="1"/>
    <col min="2" max="2" width="12.28125" style="0" customWidth="1"/>
    <col min="3" max="3" width="9.8515625" style="0" bestFit="1" customWidth="1"/>
    <col min="4" max="4" width="14.8515625" style="0" customWidth="1"/>
    <col min="5" max="5" width="12.57421875" style="0" customWidth="1"/>
    <col min="6" max="6" width="16.7109375" style="0" customWidth="1"/>
    <col min="7" max="7" width="12.28125" style="0" customWidth="1"/>
    <col min="8" max="8" width="12.57421875" style="0" customWidth="1"/>
    <col min="9" max="9" width="14.00390625" style="0" customWidth="1"/>
    <col min="10" max="10" width="13.140625" style="0" customWidth="1"/>
    <col min="11" max="11" width="18.421875" style="0" customWidth="1"/>
  </cols>
  <sheetData>
    <row r="1" spans="1:11" ht="62.25" customHeight="1">
      <c r="A1" s="69" t="s">
        <v>46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55.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>
      <c r="A3" s="1" t="s">
        <v>0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4" ht="18.75">
      <c r="A4" s="2" t="s">
        <v>1</v>
      </c>
      <c r="B4" s="18">
        <v>99</v>
      </c>
      <c r="C4" s="38">
        <v>51.2</v>
      </c>
      <c r="D4" s="35">
        <v>8251.1</v>
      </c>
      <c r="E4" s="35">
        <v>13499.699999999999</v>
      </c>
      <c r="F4" s="15">
        <f>E4-D4</f>
        <v>5248.5999999999985</v>
      </c>
      <c r="G4" s="25">
        <f>F4/B4/12*1000</f>
        <v>4418.013468013467</v>
      </c>
      <c r="H4" s="27">
        <v>12313</v>
      </c>
      <c r="I4" s="15">
        <f>B4*$G$31*12</f>
        <v>4502.4493699440945</v>
      </c>
      <c r="J4" s="15">
        <f>I4-F4</f>
        <v>-746.150630055904</v>
      </c>
      <c r="K4" s="27">
        <f>I4/B4/12*1000</f>
        <v>3789.9405470909887</v>
      </c>
      <c r="N4" s="41"/>
    </row>
    <row r="5" spans="1:14" ht="18.75">
      <c r="A5" s="2" t="s">
        <v>2</v>
      </c>
      <c r="B5" s="31">
        <v>96.4</v>
      </c>
      <c r="C5" s="38">
        <v>35.8</v>
      </c>
      <c r="D5" s="35">
        <v>5769.3</v>
      </c>
      <c r="E5" s="35">
        <v>9363.9</v>
      </c>
      <c r="F5" s="15">
        <f aca="true" t="shared" si="0" ref="F5:F28">E5-D5</f>
        <v>3594.5999999999995</v>
      </c>
      <c r="G5" s="25">
        <f aca="true" t="shared" si="1" ref="G5:G28">F5/B5/12*1000</f>
        <v>3107.3651452282147</v>
      </c>
      <c r="H5" s="27">
        <v>12313</v>
      </c>
      <c r="I5" s="15">
        <f aca="true" t="shared" si="2" ref="I5:I28">B5*$G$31*12</f>
        <v>4384.2032248748565</v>
      </c>
      <c r="J5" s="15">
        <f aca="true" t="shared" si="3" ref="J5:J28">I5-F5</f>
        <v>789.603224874857</v>
      </c>
      <c r="K5" s="27">
        <f aca="true" t="shared" si="4" ref="K5:K28">I5/B5/12*1000</f>
        <v>3789.940547090989</v>
      </c>
      <c r="N5" s="41"/>
    </row>
    <row r="6" spans="1:14" ht="18.75">
      <c r="A6" s="2" t="s">
        <v>3</v>
      </c>
      <c r="B6" s="18">
        <v>200.5</v>
      </c>
      <c r="C6" s="38">
        <v>92.1</v>
      </c>
      <c r="D6" s="35">
        <v>14842.28</v>
      </c>
      <c r="E6" s="35">
        <v>23507.299999999996</v>
      </c>
      <c r="F6" s="15">
        <f t="shared" si="0"/>
        <v>8665.019999999995</v>
      </c>
      <c r="G6" s="25">
        <f t="shared" si="1"/>
        <v>3601.421446384038</v>
      </c>
      <c r="H6" s="27">
        <v>12313</v>
      </c>
      <c r="I6" s="15">
        <f t="shared" si="2"/>
        <v>9118.596956300918</v>
      </c>
      <c r="J6" s="15">
        <f t="shared" si="3"/>
        <v>453.5769563009235</v>
      </c>
      <c r="K6" s="27">
        <f t="shared" si="4"/>
        <v>3789.9405470909887</v>
      </c>
      <c r="N6" s="41"/>
    </row>
    <row r="7" spans="1:14" ht="18.75">
      <c r="A7" s="2" t="s">
        <v>4</v>
      </c>
      <c r="B7" s="18">
        <v>132.1</v>
      </c>
      <c r="C7" s="39">
        <v>117.7</v>
      </c>
      <c r="D7" s="35">
        <v>18967.82</v>
      </c>
      <c r="E7" s="35">
        <v>31008.5</v>
      </c>
      <c r="F7" s="15">
        <f t="shared" si="0"/>
        <v>12040.68</v>
      </c>
      <c r="G7" s="25">
        <f t="shared" si="1"/>
        <v>7595.685087055263</v>
      </c>
      <c r="H7" s="27">
        <v>12313</v>
      </c>
      <c r="I7" s="15">
        <f>B7*G32*12</f>
        <v>8718.599999999999</v>
      </c>
      <c r="J7" s="15">
        <f t="shared" si="3"/>
        <v>-3322.0800000000017</v>
      </c>
      <c r="K7" s="27">
        <f t="shared" si="4"/>
        <v>5499.999999999999</v>
      </c>
      <c r="N7" s="41"/>
    </row>
    <row r="8" spans="1:14" ht="18.75">
      <c r="A8" s="2" t="s">
        <v>5</v>
      </c>
      <c r="B8" s="31">
        <v>95.9</v>
      </c>
      <c r="C8" s="38">
        <v>39.5</v>
      </c>
      <c r="D8" s="35">
        <v>6365.58</v>
      </c>
      <c r="E8" s="35">
        <v>10385.2</v>
      </c>
      <c r="F8" s="15">
        <f t="shared" si="0"/>
        <v>4019.620000000001</v>
      </c>
      <c r="G8" s="25">
        <f t="shared" si="1"/>
        <v>3492.8919012860624</v>
      </c>
      <c r="H8" s="27">
        <v>12313</v>
      </c>
      <c r="I8" s="15">
        <f t="shared" si="2"/>
        <v>4361.46358159231</v>
      </c>
      <c r="J8" s="15">
        <f t="shared" si="3"/>
        <v>341.8435815923094</v>
      </c>
      <c r="K8" s="27">
        <f t="shared" si="4"/>
        <v>3789.940547090989</v>
      </c>
      <c r="N8" s="41"/>
    </row>
    <row r="9" spans="1:14" ht="18.75">
      <c r="A9" s="2" t="s">
        <v>6</v>
      </c>
      <c r="B9" s="31">
        <v>76.7</v>
      </c>
      <c r="C9" s="38">
        <v>33.8</v>
      </c>
      <c r="D9" s="35">
        <v>5447</v>
      </c>
      <c r="E9" s="35">
        <v>8321.1</v>
      </c>
      <c r="F9" s="15">
        <f t="shared" si="0"/>
        <v>2874.1000000000004</v>
      </c>
      <c r="G9" s="25">
        <f t="shared" si="1"/>
        <v>3122.6640591047376</v>
      </c>
      <c r="H9" s="27">
        <v>12313</v>
      </c>
      <c r="I9" s="15">
        <f t="shared" si="2"/>
        <v>3488.2612795425457</v>
      </c>
      <c r="J9" s="15">
        <f t="shared" si="3"/>
        <v>614.1612795425453</v>
      </c>
      <c r="K9" s="27">
        <f t="shared" si="4"/>
        <v>3789.9405470909887</v>
      </c>
      <c r="N9" s="41"/>
    </row>
    <row r="10" spans="1:14" ht="18.75">
      <c r="A10" s="2" t="s">
        <v>7</v>
      </c>
      <c r="B10" s="31">
        <v>92</v>
      </c>
      <c r="C10" s="38">
        <v>59</v>
      </c>
      <c r="D10" s="35">
        <v>9508.1</v>
      </c>
      <c r="E10" s="35">
        <v>15103.3</v>
      </c>
      <c r="F10" s="15">
        <f t="shared" si="0"/>
        <v>5595.199999999999</v>
      </c>
      <c r="G10" s="25">
        <f t="shared" si="1"/>
        <v>5068.115942028984</v>
      </c>
      <c r="H10" s="27">
        <v>12313</v>
      </c>
      <c r="I10" s="15">
        <f t="shared" si="2"/>
        <v>4184.094363988452</v>
      </c>
      <c r="J10" s="15">
        <f t="shared" si="3"/>
        <v>-1411.1056360115472</v>
      </c>
      <c r="K10" s="27">
        <f t="shared" si="4"/>
        <v>3789.940547090989</v>
      </c>
      <c r="N10" s="41"/>
    </row>
    <row r="11" spans="1:14" ht="18.75">
      <c r="A11" s="2" t="s">
        <v>8</v>
      </c>
      <c r="B11" s="32">
        <v>99.3</v>
      </c>
      <c r="C11" s="38">
        <v>35</v>
      </c>
      <c r="D11" s="35">
        <v>5640.4</v>
      </c>
      <c r="E11" s="35">
        <v>9534.4</v>
      </c>
      <c r="F11" s="15">
        <f t="shared" si="0"/>
        <v>3894</v>
      </c>
      <c r="G11" s="25">
        <f t="shared" si="1"/>
        <v>3267.875125881168</v>
      </c>
      <c r="H11" s="27">
        <v>12313</v>
      </c>
      <c r="I11" s="15">
        <f t="shared" si="2"/>
        <v>4516.093155913622</v>
      </c>
      <c r="J11" s="15">
        <f t="shared" si="3"/>
        <v>622.0931559136216</v>
      </c>
      <c r="K11" s="27">
        <f t="shared" si="4"/>
        <v>3789.9405470909887</v>
      </c>
      <c r="N11" s="41"/>
    </row>
    <row r="12" spans="1:14" ht="18.75">
      <c r="A12" s="2" t="s">
        <v>9</v>
      </c>
      <c r="B12" s="31">
        <v>143</v>
      </c>
      <c r="C12" s="38">
        <v>60.1</v>
      </c>
      <c r="D12" s="35">
        <v>9685.3554</v>
      </c>
      <c r="E12" s="35">
        <v>15721.300000000001</v>
      </c>
      <c r="F12" s="15">
        <f t="shared" si="0"/>
        <v>6035.944600000001</v>
      </c>
      <c r="G12" s="25">
        <f t="shared" si="1"/>
        <v>3517.450233100233</v>
      </c>
      <c r="H12" s="27">
        <v>12313</v>
      </c>
      <c r="I12" s="15">
        <f t="shared" si="2"/>
        <v>6503.537978808137</v>
      </c>
      <c r="J12" s="15">
        <f t="shared" si="3"/>
        <v>467.59337880813655</v>
      </c>
      <c r="K12" s="27">
        <f t="shared" si="4"/>
        <v>3789.940547090989</v>
      </c>
      <c r="N12" s="41"/>
    </row>
    <row r="13" spans="1:14" ht="18.75">
      <c r="A13" s="2" t="s">
        <v>10</v>
      </c>
      <c r="B13" s="21">
        <v>110</v>
      </c>
      <c r="C13" s="38">
        <v>39.9</v>
      </c>
      <c r="D13" s="35">
        <v>6430.044599999999</v>
      </c>
      <c r="E13" s="35">
        <v>11680.499999999998</v>
      </c>
      <c r="F13" s="15">
        <f t="shared" si="0"/>
        <v>5250.455399999999</v>
      </c>
      <c r="G13" s="25">
        <f t="shared" si="1"/>
        <v>3977.6177272727264</v>
      </c>
      <c r="H13" s="27">
        <v>12313</v>
      </c>
      <c r="I13" s="15">
        <f t="shared" si="2"/>
        <v>5002.7215221601045</v>
      </c>
      <c r="J13" s="15">
        <f t="shared" si="3"/>
        <v>-247.73387783989438</v>
      </c>
      <c r="K13" s="27">
        <f t="shared" si="4"/>
        <v>3789.9405470909887</v>
      </c>
      <c r="N13" s="41"/>
    </row>
    <row r="14" spans="1:14" ht="18.75">
      <c r="A14" s="2" t="s">
        <v>11</v>
      </c>
      <c r="B14" s="31">
        <v>48.8</v>
      </c>
      <c r="C14" s="38">
        <v>58.5</v>
      </c>
      <c r="D14" s="35">
        <v>9427.509</v>
      </c>
      <c r="E14" s="35">
        <v>18223.5</v>
      </c>
      <c r="F14" s="15">
        <f t="shared" si="0"/>
        <v>8795.991</v>
      </c>
      <c r="G14" s="25">
        <f t="shared" si="1"/>
        <v>15020.476434426231</v>
      </c>
      <c r="H14" s="27">
        <v>12313</v>
      </c>
      <c r="I14" s="15">
        <f>B14*G32*12</f>
        <v>3220.7999999999993</v>
      </c>
      <c r="J14" s="15">
        <f t="shared" si="3"/>
        <v>-5575.191000000001</v>
      </c>
      <c r="K14" s="27">
        <f t="shared" si="4"/>
        <v>5499.999999999999</v>
      </c>
      <c r="N14" s="41"/>
    </row>
    <row r="15" spans="1:14" ht="18.75">
      <c r="A15" s="2" t="s">
        <v>12</v>
      </c>
      <c r="B15" s="18">
        <v>142</v>
      </c>
      <c r="C15" s="38">
        <v>63</v>
      </c>
      <c r="D15" s="35">
        <v>10152.702000000001</v>
      </c>
      <c r="E15" s="35">
        <v>16274.8</v>
      </c>
      <c r="F15" s="15">
        <f t="shared" si="0"/>
        <v>6122.097999999998</v>
      </c>
      <c r="G15" s="25">
        <f t="shared" si="1"/>
        <v>3592.780516431924</v>
      </c>
      <c r="H15" s="27">
        <v>12313</v>
      </c>
      <c r="I15" s="15">
        <f t="shared" si="2"/>
        <v>6458.058692243045</v>
      </c>
      <c r="J15" s="15">
        <f t="shared" si="3"/>
        <v>335.96069224304665</v>
      </c>
      <c r="K15" s="27">
        <f t="shared" si="4"/>
        <v>3789.9405470909887</v>
      </c>
      <c r="N15" s="41"/>
    </row>
    <row r="16" spans="1:14" ht="18.75">
      <c r="A16" s="2" t="s">
        <v>13</v>
      </c>
      <c r="B16" s="32">
        <v>108.9</v>
      </c>
      <c r="C16" s="38">
        <v>46.6</v>
      </c>
      <c r="D16" s="35">
        <v>7509.776400000001</v>
      </c>
      <c r="E16" s="35">
        <v>11770.900000000001</v>
      </c>
      <c r="F16" s="15">
        <f t="shared" si="0"/>
        <v>4261.123600000001</v>
      </c>
      <c r="G16" s="25">
        <f t="shared" si="1"/>
        <v>3260.73125191307</v>
      </c>
      <c r="H16" s="27">
        <v>12313</v>
      </c>
      <c r="I16" s="15">
        <f t="shared" si="2"/>
        <v>4952.694306938504</v>
      </c>
      <c r="J16" s="15">
        <f t="shared" si="3"/>
        <v>691.5707069385035</v>
      </c>
      <c r="K16" s="27">
        <f t="shared" si="4"/>
        <v>3789.9405470909887</v>
      </c>
      <c r="N16" s="41"/>
    </row>
    <row r="17" spans="1:14" ht="18.75">
      <c r="A17" s="2" t="s">
        <v>14</v>
      </c>
      <c r="B17" s="32">
        <v>180.5</v>
      </c>
      <c r="C17" s="38">
        <v>78.8</v>
      </c>
      <c r="D17" s="35">
        <v>12698.9352</v>
      </c>
      <c r="E17" s="35">
        <v>19878.600000000002</v>
      </c>
      <c r="F17" s="15">
        <f t="shared" si="0"/>
        <v>7179.664800000002</v>
      </c>
      <c r="G17" s="25">
        <f t="shared" si="1"/>
        <v>3314.7113573407214</v>
      </c>
      <c r="H17" s="27">
        <v>12313</v>
      </c>
      <c r="I17" s="15">
        <f t="shared" si="2"/>
        <v>8209.011224999082</v>
      </c>
      <c r="J17" s="15">
        <f t="shared" si="3"/>
        <v>1029.3464249990793</v>
      </c>
      <c r="K17" s="27">
        <f t="shared" si="4"/>
        <v>3789.9405470909887</v>
      </c>
      <c r="N17" s="41"/>
    </row>
    <row r="18" spans="1:14" ht="18.75">
      <c r="A18" s="2" t="s">
        <v>15</v>
      </c>
      <c r="B18" s="31">
        <v>124.3</v>
      </c>
      <c r="C18" s="38">
        <v>54</v>
      </c>
      <c r="D18" s="35">
        <v>8702.315999999999</v>
      </c>
      <c r="E18" s="35">
        <v>13493.6</v>
      </c>
      <c r="F18" s="15">
        <f t="shared" si="0"/>
        <v>4791.2840000000015</v>
      </c>
      <c r="G18" s="25">
        <f t="shared" si="1"/>
        <v>3212.1775274872634</v>
      </c>
      <c r="H18" s="27">
        <v>12313</v>
      </c>
      <c r="I18" s="15">
        <f t="shared" si="2"/>
        <v>5653.075320040918</v>
      </c>
      <c r="J18" s="15">
        <f t="shared" si="3"/>
        <v>861.7913200409166</v>
      </c>
      <c r="K18" s="27">
        <f t="shared" si="4"/>
        <v>3789.9405470909887</v>
      </c>
      <c r="N18" s="41"/>
    </row>
    <row r="19" spans="1:14" ht="18.75">
      <c r="A19" s="2" t="s">
        <v>16</v>
      </c>
      <c r="B19" s="33">
        <v>65.4</v>
      </c>
      <c r="C19" s="38">
        <v>30.9</v>
      </c>
      <c r="D19" s="35">
        <v>4979.658599999999</v>
      </c>
      <c r="E19" s="35">
        <v>7445.2</v>
      </c>
      <c r="F19" s="15">
        <f t="shared" si="0"/>
        <v>2465.541400000001</v>
      </c>
      <c r="G19" s="25">
        <f t="shared" si="1"/>
        <v>3141.6174821610616</v>
      </c>
      <c r="H19" s="27">
        <v>12313</v>
      </c>
      <c r="I19" s="15">
        <f t="shared" si="2"/>
        <v>2974.3453413570082</v>
      </c>
      <c r="J19" s="15">
        <f t="shared" si="3"/>
        <v>508.80394135700726</v>
      </c>
      <c r="K19" s="27">
        <f t="shared" si="4"/>
        <v>3789.940547090989</v>
      </c>
      <c r="N19" s="41"/>
    </row>
    <row r="20" spans="1:14" ht="18.75">
      <c r="A20" s="2" t="s">
        <v>17</v>
      </c>
      <c r="B20" s="31">
        <v>77.4</v>
      </c>
      <c r="C20" s="38">
        <v>33.8</v>
      </c>
      <c r="D20" s="35">
        <v>5447.005200000001</v>
      </c>
      <c r="E20" s="35">
        <v>8931.199999999999</v>
      </c>
      <c r="F20" s="15">
        <f t="shared" si="0"/>
        <v>3484.1947999999975</v>
      </c>
      <c r="G20" s="25">
        <f t="shared" si="1"/>
        <v>3751.286391042202</v>
      </c>
      <c r="H20" s="27">
        <v>12313</v>
      </c>
      <c r="I20" s="15">
        <f t="shared" si="2"/>
        <v>3520.0967801381107</v>
      </c>
      <c r="J20" s="15">
        <f t="shared" si="3"/>
        <v>35.90198013811323</v>
      </c>
      <c r="K20" s="27">
        <f t="shared" si="4"/>
        <v>3789.940547090989</v>
      </c>
      <c r="N20" s="41"/>
    </row>
    <row r="21" spans="1:14" ht="18.75">
      <c r="A21" s="2" t="s">
        <v>18</v>
      </c>
      <c r="B21" s="31">
        <v>96.6</v>
      </c>
      <c r="C21" s="40">
        <v>39</v>
      </c>
      <c r="D21" s="35">
        <v>6285.006</v>
      </c>
      <c r="E21" s="35">
        <v>10138.7</v>
      </c>
      <c r="F21" s="15">
        <f t="shared" si="0"/>
        <v>3853.6940000000004</v>
      </c>
      <c r="G21" s="25">
        <f t="shared" si="1"/>
        <v>3324.442719116633</v>
      </c>
      <c r="H21" s="27">
        <v>12313</v>
      </c>
      <c r="I21" s="15">
        <f t="shared" si="2"/>
        <v>4393.299082187874</v>
      </c>
      <c r="J21" s="15">
        <f t="shared" si="3"/>
        <v>539.6050821878734</v>
      </c>
      <c r="K21" s="27">
        <f t="shared" si="4"/>
        <v>3789.9405470909887</v>
      </c>
      <c r="N21" s="41"/>
    </row>
    <row r="22" spans="1:14" ht="18.75">
      <c r="A22" s="2" t="s">
        <v>19</v>
      </c>
      <c r="B22" s="31">
        <v>198.4</v>
      </c>
      <c r="C22" s="38">
        <v>81</v>
      </c>
      <c r="D22" s="35">
        <v>13053.474000000002</v>
      </c>
      <c r="E22" s="35">
        <v>21889.2</v>
      </c>
      <c r="F22" s="15">
        <f t="shared" si="0"/>
        <v>8835.725999999999</v>
      </c>
      <c r="G22" s="25">
        <f t="shared" si="1"/>
        <v>3711.2424395161283</v>
      </c>
      <c r="H22" s="27">
        <v>12313</v>
      </c>
      <c r="I22" s="15">
        <f t="shared" si="2"/>
        <v>9023.090454514226</v>
      </c>
      <c r="J22" s="15">
        <f t="shared" si="3"/>
        <v>187.36445451422696</v>
      </c>
      <c r="K22" s="27">
        <f t="shared" si="4"/>
        <v>3789.9405470909887</v>
      </c>
      <c r="N22" s="41"/>
    </row>
    <row r="23" spans="1:14" ht="18.75">
      <c r="A23" s="2" t="s">
        <v>20</v>
      </c>
      <c r="B23" s="32">
        <v>117.3</v>
      </c>
      <c r="C23" s="38">
        <v>50</v>
      </c>
      <c r="D23" s="35">
        <v>8057.700000000001</v>
      </c>
      <c r="E23" s="35">
        <v>13022.4</v>
      </c>
      <c r="F23" s="15">
        <f t="shared" si="0"/>
        <v>4964.699999999999</v>
      </c>
      <c r="G23" s="25">
        <f t="shared" si="1"/>
        <v>3527.0673486786013</v>
      </c>
      <c r="H23" s="27">
        <v>12313</v>
      </c>
      <c r="I23" s="15">
        <f t="shared" si="2"/>
        <v>5334.720314085275</v>
      </c>
      <c r="J23" s="15">
        <f t="shared" si="3"/>
        <v>370.02031408527637</v>
      </c>
      <c r="K23" s="27">
        <f t="shared" si="4"/>
        <v>3789.9405470909887</v>
      </c>
      <c r="N23" s="41"/>
    </row>
    <row r="24" spans="1:14" ht="18.75">
      <c r="A24" s="2" t="s">
        <v>21</v>
      </c>
      <c r="B24" s="31">
        <v>98.3</v>
      </c>
      <c r="C24" s="38">
        <v>40.3</v>
      </c>
      <c r="D24" s="35">
        <v>6494.5062</v>
      </c>
      <c r="E24" s="35">
        <v>10110.3</v>
      </c>
      <c r="F24" s="15">
        <f t="shared" si="0"/>
        <v>3615.7937999999995</v>
      </c>
      <c r="G24" s="25">
        <f t="shared" si="1"/>
        <v>3065.271108850457</v>
      </c>
      <c r="H24" s="27">
        <v>12313</v>
      </c>
      <c r="I24" s="15">
        <f t="shared" si="2"/>
        <v>4470.61386934853</v>
      </c>
      <c r="J24" s="15">
        <f t="shared" si="3"/>
        <v>854.8200693485305</v>
      </c>
      <c r="K24" s="27">
        <f t="shared" si="4"/>
        <v>3789.9405470909887</v>
      </c>
      <c r="N24" s="41"/>
    </row>
    <row r="25" spans="1:14" ht="18.75">
      <c r="A25" s="2" t="s">
        <v>22</v>
      </c>
      <c r="B25" s="31">
        <v>99</v>
      </c>
      <c r="C25" s="38">
        <v>45.2</v>
      </c>
      <c r="D25" s="35">
        <v>7284.160800000001</v>
      </c>
      <c r="E25" s="35">
        <v>10937</v>
      </c>
      <c r="F25" s="15">
        <f t="shared" si="0"/>
        <v>3652.8391999999994</v>
      </c>
      <c r="G25" s="25">
        <f t="shared" si="1"/>
        <v>3074.780471380471</v>
      </c>
      <c r="H25" s="27">
        <v>12313</v>
      </c>
      <c r="I25" s="15">
        <f t="shared" si="2"/>
        <v>4502.4493699440945</v>
      </c>
      <c r="J25" s="15">
        <f t="shared" si="3"/>
        <v>849.6101699440951</v>
      </c>
      <c r="K25" s="27">
        <f t="shared" si="4"/>
        <v>3789.9405470909887</v>
      </c>
      <c r="N25" s="41"/>
    </row>
    <row r="26" spans="1:14" ht="18.75">
      <c r="A26" s="2" t="s">
        <v>23</v>
      </c>
      <c r="B26" s="31">
        <v>95</v>
      </c>
      <c r="C26" s="38">
        <v>34</v>
      </c>
      <c r="D26" s="35">
        <v>5479.236</v>
      </c>
      <c r="E26" s="35">
        <v>9226.7</v>
      </c>
      <c r="F26" s="15">
        <f t="shared" si="0"/>
        <v>3747.464000000001</v>
      </c>
      <c r="G26" s="25">
        <f t="shared" si="1"/>
        <v>3287.2491228070185</v>
      </c>
      <c r="H26" s="27">
        <v>12313</v>
      </c>
      <c r="I26" s="15">
        <f t="shared" si="2"/>
        <v>4320.532223683727</v>
      </c>
      <c r="J26" s="15">
        <f t="shared" si="3"/>
        <v>573.0682236837265</v>
      </c>
      <c r="K26" s="27">
        <f t="shared" si="4"/>
        <v>3789.940547090989</v>
      </c>
      <c r="N26" s="41"/>
    </row>
    <row r="27" spans="1:14" ht="18.75">
      <c r="A27" s="2" t="s">
        <v>24</v>
      </c>
      <c r="B27" s="32">
        <v>97.7</v>
      </c>
      <c r="C27" s="38">
        <v>45</v>
      </c>
      <c r="D27" s="35">
        <v>7251.93</v>
      </c>
      <c r="E27" s="35">
        <v>11785.300000000001</v>
      </c>
      <c r="F27" s="15">
        <f t="shared" si="0"/>
        <v>4533.370000000001</v>
      </c>
      <c r="G27" s="25">
        <f t="shared" si="1"/>
        <v>3866.7434322756744</v>
      </c>
      <c r="H27" s="27">
        <v>12313</v>
      </c>
      <c r="I27" s="15">
        <f t="shared" si="2"/>
        <v>4443.326297409475</v>
      </c>
      <c r="J27" s="15">
        <f t="shared" si="3"/>
        <v>-90.04370259052575</v>
      </c>
      <c r="K27" s="27">
        <f t="shared" si="4"/>
        <v>3789.9405470909887</v>
      </c>
      <c r="N27" s="41"/>
    </row>
    <row r="28" spans="1:14" ht="18.75">
      <c r="A28" s="2" t="s">
        <v>25</v>
      </c>
      <c r="B28" s="31">
        <v>223.3</v>
      </c>
      <c r="C28" s="38">
        <v>99.7</v>
      </c>
      <c r="D28" s="36">
        <v>16067</v>
      </c>
      <c r="E28" s="11">
        <v>24956.999999999996</v>
      </c>
      <c r="F28" s="15">
        <f t="shared" si="0"/>
        <v>8889.999999999996</v>
      </c>
      <c r="G28" s="25">
        <f t="shared" si="1"/>
        <v>3317.6593521421096</v>
      </c>
      <c r="H28" s="27">
        <v>12313</v>
      </c>
      <c r="I28" s="15">
        <f t="shared" si="2"/>
        <v>10155.524689985014</v>
      </c>
      <c r="J28" s="15">
        <f t="shared" si="3"/>
        <v>1265.5246899850172</v>
      </c>
      <c r="K28" s="27">
        <f t="shared" si="4"/>
        <v>3789.9405470909887</v>
      </c>
      <c r="N28" s="41"/>
    </row>
    <row r="29" spans="1:11" ht="19.5">
      <c r="A29" s="30" t="s">
        <v>26</v>
      </c>
      <c r="B29" s="34">
        <f>SUM(B4:B28)</f>
        <v>2917.8000000000006</v>
      </c>
      <c r="C29" s="34">
        <f>SUM(C4:C28)</f>
        <v>1363.8999999999999</v>
      </c>
      <c r="D29" s="22">
        <f>SUM(D4:D28)</f>
        <v>219797.8954</v>
      </c>
      <c r="E29" s="22">
        <f>SUM(E4:E28)</f>
        <v>356209.60000000003</v>
      </c>
      <c r="F29" s="16">
        <f>SUM(F4:F28)</f>
        <v>136411.7046</v>
      </c>
      <c r="G29" s="26">
        <f>AVERAGE(G4:G28)</f>
        <v>4145.4934836369775</v>
      </c>
      <c r="H29" s="26">
        <f>AVERAGE(H4:H28)</f>
        <v>12313</v>
      </c>
      <c r="I29" s="16">
        <f>SUM(I4:I28)</f>
        <v>136411.65939999992</v>
      </c>
      <c r="J29" s="16">
        <f>SUM(J4:J28)</f>
        <v>-0.04520000006777991</v>
      </c>
      <c r="K29" s="28"/>
    </row>
    <row r="31" spans="6:7" ht="18.75">
      <c r="F31" s="23" t="s">
        <v>31</v>
      </c>
      <c r="G31" s="24">
        <v>3.7899405470909886</v>
      </c>
    </row>
    <row r="32" spans="6:7" ht="18.75">
      <c r="F32" s="23" t="s">
        <v>42</v>
      </c>
      <c r="G32" s="24">
        <v>5.499999999999999</v>
      </c>
    </row>
  </sheetData>
  <sheetProtection/>
  <mergeCells count="10">
    <mergeCell ref="A1:A2"/>
    <mergeCell ref="D1:D2"/>
    <mergeCell ref="E1:E2"/>
    <mergeCell ref="F1:F2"/>
    <mergeCell ref="K1:K2"/>
    <mergeCell ref="G1:G2"/>
    <mergeCell ref="H1:H2"/>
    <mergeCell ref="I1:I2"/>
    <mergeCell ref="J1:J2"/>
    <mergeCell ref="B1:C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61" zoomScaleNormal="61" zoomScalePageLayoutView="0" workbookViewId="0" topLeftCell="A1">
      <selection activeCell="O18" sqref="O18"/>
    </sheetView>
  </sheetViews>
  <sheetFormatPr defaultColWidth="9.140625" defaultRowHeight="15"/>
  <cols>
    <col min="1" max="1" width="32.57421875" style="0" customWidth="1"/>
    <col min="2" max="2" width="12.57421875" style="0" customWidth="1"/>
    <col min="3" max="3" width="9.8515625" style="0" customWidth="1"/>
    <col min="4" max="4" width="14.57421875" style="0" customWidth="1"/>
    <col min="5" max="5" width="16.421875" style="0" customWidth="1"/>
    <col min="6" max="6" width="13.8515625" style="0" customWidth="1"/>
    <col min="7" max="7" width="11.57421875" style="0" customWidth="1"/>
    <col min="8" max="8" width="12.28125" style="0" customWidth="1"/>
    <col min="9" max="9" width="12.421875" style="0" customWidth="1"/>
    <col min="10" max="10" width="12.57421875" style="0" customWidth="1"/>
    <col min="11" max="11" width="20.421875" style="0" customWidth="1"/>
    <col min="13" max="13" width="11.7109375" style="0" customWidth="1"/>
  </cols>
  <sheetData>
    <row r="1" spans="1:11" ht="63.75" customHeight="1">
      <c r="A1" s="69" t="s">
        <v>47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34.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>
      <c r="A3" s="43">
        <v>1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4" ht="18.75">
      <c r="A4" s="2" t="s">
        <v>1</v>
      </c>
      <c r="B4" s="45">
        <v>729.3</v>
      </c>
      <c r="C4" s="45">
        <v>160.79999999999998</v>
      </c>
      <c r="D4" s="10">
        <v>25739.0952</v>
      </c>
      <c r="E4" s="15">
        <v>50177.30000000001</v>
      </c>
      <c r="F4" s="10">
        <f>E4-D4</f>
        <v>24438.20480000001</v>
      </c>
      <c r="G4" s="25">
        <f>F4/B4/12*1000</f>
        <v>2792.4270761917837</v>
      </c>
      <c r="H4" s="27">
        <v>12313</v>
      </c>
      <c r="I4" s="15">
        <f>B4*$F$31*12</f>
        <v>26904.520843604318</v>
      </c>
      <c r="J4" s="15">
        <f>I4-F4</f>
        <v>2466.316043604307</v>
      </c>
      <c r="K4" s="27">
        <f>I4/B4/12*1000</f>
        <v>3074.240235340317</v>
      </c>
      <c r="M4" s="63"/>
      <c r="N4" s="42"/>
    </row>
    <row r="5" spans="1:14" ht="18.75">
      <c r="A5" s="2" t="s">
        <v>2</v>
      </c>
      <c r="B5" s="6">
        <v>395.2</v>
      </c>
      <c r="C5" s="6">
        <v>84.6</v>
      </c>
      <c r="D5" s="10">
        <v>13541.8</v>
      </c>
      <c r="E5" s="15">
        <v>27627.600000000002</v>
      </c>
      <c r="F5" s="10">
        <f aca="true" t="shared" si="0" ref="F5:F28">E5-D5</f>
        <v>14085.800000000003</v>
      </c>
      <c r="G5" s="25">
        <f aca="true" t="shared" si="1" ref="G5:G28">F5/B5/12*1000</f>
        <v>2970.1838731444</v>
      </c>
      <c r="H5" s="27">
        <v>12313</v>
      </c>
      <c r="I5" s="15">
        <f aca="true" t="shared" si="2" ref="I5:I28">B5*$F$31*12</f>
        <v>14579.276892077922</v>
      </c>
      <c r="J5" s="15">
        <v>493.6</v>
      </c>
      <c r="K5" s="27">
        <f aca="true" t="shared" si="3" ref="K5:K28">I5/B5/12*1000</f>
        <v>3074.2402353403177</v>
      </c>
      <c r="M5" s="63"/>
      <c r="N5" s="42"/>
    </row>
    <row r="6" spans="1:14" ht="18.75">
      <c r="A6" s="2" t="s">
        <v>3</v>
      </c>
      <c r="B6" s="7">
        <v>1342.1</v>
      </c>
      <c r="C6" s="7">
        <v>285.2</v>
      </c>
      <c r="D6" s="10">
        <v>45651.67</v>
      </c>
      <c r="E6" s="15">
        <v>89856.99999999999</v>
      </c>
      <c r="F6" s="10">
        <f t="shared" si="0"/>
        <v>44205.32999999999</v>
      </c>
      <c r="G6" s="25">
        <f t="shared" si="1"/>
        <v>2744.786156024141</v>
      </c>
      <c r="H6" s="27">
        <v>12313</v>
      </c>
      <c r="I6" s="15">
        <f t="shared" si="2"/>
        <v>49511.25383820288</v>
      </c>
      <c r="J6" s="15">
        <f aca="true" t="shared" si="4" ref="J6:J28">I6-F6</f>
        <v>5305.9238382028925</v>
      </c>
      <c r="K6" s="27">
        <f t="shared" si="3"/>
        <v>3074.2402353403177</v>
      </c>
      <c r="M6" s="63"/>
      <c r="N6" s="42"/>
    </row>
    <row r="7" spans="1:14" ht="18.75">
      <c r="A7" s="2" t="s">
        <v>4</v>
      </c>
      <c r="B7" s="46">
        <v>793.1</v>
      </c>
      <c r="C7" s="46">
        <v>361</v>
      </c>
      <c r="D7" s="10">
        <v>57784.9</v>
      </c>
      <c r="E7" s="15">
        <v>129053.79999999997</v>
      </c>
      <c r="F7" s="10">
        <f t="shared" si="0"/>
        <v>71268.89999999997</v>
      </c>
      <c r="G7" s="25">
        <f t="shared" si="1"/>
        <v>7488.431471441177</v>
      </c>
      <c r="H7" s="27">
        <v>12313</v>
      </c>
      <c r="I7" s="15">
        <f>B7*F32*12</f>
        <v>44730.840000000004</v>
      </c>
      <c r="J7" s="15">
        <f t="shared" si="4"/>
        <v>-26538.05999999996</v>
      </c>
      <c r="K7" s="27">
        <f t="shared" si="3"/>
        <v>4700</v>
      </c>
      <c r="M7" s="63"/>
      <c r="N7" s="42"/>
    </row>
    <row r="8" spans="1:14" ht="18.75">
      <c r="A8" s="2" t="s">
        <v>5</v>
      </c>
      <c r="B8" s="47">
        <v>636.6</v>
      </c>
      <c r="C8" s="47">
        <v>126</v>
      </c>
      <c r="D8" s="10">
        <v>20168.69</v>
      </c>
      <c r="E8" s="15">
        <v>42859.50000000001</v>
      </c>
      <c r="F8" s="10">
        <f t="shared" si="0"/>
        <v>22690.81000000001</v>
      </c>
      <c r="G8" s="25">
        <f t="shared" si="1"/>
        <v>2970.3123363703016</v>
      </c>
      <c r="H8" s="27">
        <v>12313</v>
      </c>
      <c r="I8" s="15">
        <f t="shared" si="2"/>
        <v>23484.736005811756</v>
      </c>
      <c r="J8" s="15">
        <f t="shared" si="4"/>
        <v>793.926005811747</v>
      </c>
      <c r="K8" s="27">
        <f t="shared" si="3"/>
        <v>3074.2402353403177</v>
      </c>
      <c r="M8" s="63"/>
      <c r="N8" s="42"/>
    </row>
    <row r="9" spans="1:14" ht="18.75">
      <c r="A9" s="2" t="s">
        <v>6</v>
      </c>
      <c r="B9" s="6">
        <v>416.6</v>
      </c>
      <c r="C9" s="6">
        <v>88</v>
      </c>
      <c r="D9" s="10">
        <v>14086.1</v>
      </c>
      <c r="E9" s="15">
        <v>28428.9</v>
      </c>
      <c r="F9" s="10">
        <f t="shared" si="0"/>
        <v>14342.800000000001</v>
      </c>
      <c r="G9" s="25">
        <f t="shared" si="1"/>
        <v>2869.019043046887</v>
      </c>
      <c r="H9" s="27">
        <v>12313</v>
      </c>
      <c r="I9" s="15">
        <f t="shared" si="2"/>
        <v>15368.741784513315</v>
      </c>
      <c r="J9" s="15">
        <f t="shared" si="4"/>
        <v>1025.941784513314</v>
      </c>
      <c r="K9" s="27">
        <f t="shared" si="3"/>
        <v>3074.2402353403177</v>
      </c>
      <c r="M9" s="63"/>
      <c r="N9" s="42"/>
    </row>
    <row r="10" spans="1:14" ht="18.75">
      <c r="A10" s="2" t="s">
        <v>7</v>
      </c>
      <c r="B10" s="8">
        <v>747.2</v>
      </c>
      <c r="C10" s="8">
        <v>189.7</v>
      </c>
      <c r="D10" s="10">
        <v>30365.1</v>
      </c>
      <c r="E10" s="15">
        <v>55157.00000000001</v>
      </c>
      <c r="F10" s="10">
        <f t="shared" si="0"/>
        <v>24791.90000000001</v>
      </c>
      <c r="G10" s="25">
        <f t="shared" si="1"/>
        <v>2764.978140613848</v>
      </c>
      <c r="H10" s="27">
        <v>12313</v>
      </c>
      <c r="I10" s="15">
        <f t="shared" si="2"/>
        <v>27564.86764615542</v>
      </c>
      <c r="J10" s="15">
        <f t="shared" si="4"/>
        <v>2772.967646155412</v>
      </c>
      <c r="K10" s="27">
        <f t="shared" si="3"/>
        <v>3074.240235340317</v>
      </c>
      <c r="M10" s="63"/>
      <c r="N10" s="42"/>
    </row>
    <row r="11" spans="1:14" ht="18.75">
      <c r="A11" s="2" t="s">
        <v>8</v>
      </c>
      <c r="B11" s="48">
        <v>408.4</v>
      </c>
      <c r="C11" s="48">
        <v>95.6</v>
      </c>
      <c r="D11" s="10">
        <v>15302.6</v>
      </c>
      <c r="E11" s="15">
        <v>30266.200000000004</v>
      </c>
      <c r="F11" s="10">
        <f t="shared" si="0"/>
        <v>14963.600000000004</v>
      </c>
      <c r="G11" s="25">
        <f t="shared" si="1"/>
        <v>3053.2974208292535</v>
      </c>
      <c r="H11" s="27">
        <v>12313</v>
      </c>
      <c r="I11" s="15">
        <f t="shared" si="2"/>
        <v>15066.236545355827</v>
      </c>
      <c r="J11" s="15">
        <f t="shared" si="4"/>
        <v>102.63654535582282</v>
      </c>
      <c r="K11" s="27">
        <f t="shared" si="3"/>
        <v>3074.2402353403177</v>
      </c>
      <c r="M11" s="63"/>
      <c r="N11" s="42"/>
    </row>
    <row r="12" spans="1:14" ht="18.75">
      <c r="A12" s="2" t="s">
        <v>9</v>
      </c>
      <c r="B12" s="6">
        <v>795.9</v>
      </c>
      <c r="C12" s="6">
        <v>194.8</v>
      </c>
      <c r="D12" s="10">
        <v>31181.4</v>
      </c>
      <c r="E12" s="15">
        <v>55050.80000000002</v>
      </c>
      <c r="F12" s="10">
        <f t="shared" si="0"/>
        <v>23869.400000000016</v>
      </c>
      <c r="G12" s="25">
        <f t="shared" si="1"/>
        <v>2499.2042551409327</v>
      </c>
      <c r="H12" s="27">
        <v>12313</v>
      </c>
      <c r="I12" s="15">
        <f t="shared" si="2"/>
        <v>29361.4536396883</v>
      </c>
      <c r="J12" s="15">
        <f t="shared" si="4"/>
        <v>5492.053639688285</v>
      </c>
      <c r="K12" s="27">
        <f t="shared" si="3"/>
        <v>3074.2402353403177</v>
      </c>
      <c r="M12" s="63"/>
      <c r="N12" s="42"/>
    </row>
    <row r="13" spans="1:14" ht="18.75">
      <c r="A13" s="2" t="s">
        <v>10</v>
      </c>
      <c r="B13" s="6">
        <v>537.5</v>
      </c>
      <c r="C13" s="6">
        <v>110.5</v>
      </c>
      <c r="D13" s="10">
        <v>17687.62</v>
      </c>
      <c r="E13" s="15">
        <v>35824.80000000001</v>
      </c>
      <c r="F13" s="10">
        <f t="shared" si="0"/>
        <v>18137.18000000001</v>
      </c>
      <c r="G13" s="25">
        <f t="shared" si="1"/>
        <v>2811.96589147287</v>
      </c>
      <c r="H13" s="27">
        <v>12313</v>
      </c>
      <c r="I13" s="15">
        <f t="shared" si="2"/>
        <v>19828.849517945047</v>
      </c>
      <c r="J13" s="15">
        <f t="shared" si="4"/>
        <v>1691.6695179450362</v>
      </c>
      <c r="K13" s="27">
        <f t="shared" si="3"/>
        <v>3074.2402353403177</v>
      </c>
      <c r="M13" s="63"/>
      <c r="N13" s="42"/>
    </row>
    <row r="14" spans="1:14" ht="18.75">
      <c r="A14" s="2" t="s">
        <v>11</v>
      </c>
      <c r="B14" s="6">
        <v>324.2</v>
      </c>
      <c r="C14" s="6">
        <v>188.5</v>
      </c>
      <c r="D14" s="10">
        <v>30173</v>
      </c>
      <c r="E14" s="15">
        <v>72965.20000000001</v>
      </c>
      <c r="F14" s="10">
        <f t="shared" si="0"/>
        <v>42792.20000000001</v>
      </c>
      <c r="G14" s="25">
        <f t="shared" si="1"/>
        <v>10999.434505449315</v>
      </c>
      <c r="H14" s="27">
        <v>12313</v>
      </c>
      <c r="I14" s="15">
        <f>B14*F32*12</f>
        <v>18284.88</v>
      </c>
      <c r="J14" s="15">
        <f t="shared" si="4"/>
        <v>-24507.32000000001</v>
      </c>
      <c r="K14" s="27">
        <f t="shared" si="3"/>
        <v>4700</v>
      </c>
      <c r="M14" s="63"/>
      <c r="N14" s="42"/>
    </row>
    <row r="15" spans="1:14" ht="18.75">
      <c r="A15" s="2" t="s">
        <v>12</v>
      </c>
      <c r="B15" s="6">
        <v>690.5</v>
      </c>
      <c r="C15" s="6">
        <v>165.7</v>
      </c>
      <c r="D15" s="10">
        <v>26523.4</v>
      </c>
      <c r="E15" s="15">
        <v>50283.29999999999</v>
      </c>
      <c r="F15" s="10">
        <f t="shared" si="0"/>
        <v>23759.899999999987</v>
      </c>
      <c r="G15" s="25">
        <f t="shared" si="1"/>
        <v>2867.4752594738097</v>
      </c>
      <c r="H15" s="27">
        <v>12313</v>
      </c>
      <c r="I15" s="15">
        <f t="shared" si="2"/>
        <v>25473.154590029873</v>
      </c>
      <c r="J15" s="15">
        <f t="shared" si="4"/>
        <v>1713.2545900298865</v>
      </c>
      <c r="K15" s="27">
        <f t="shared" si="3"/>
        <v>3074.2402353403177</v>
      </c>
      <c r="M15" s="63"/>
      <c r="N15" s="42"/>
    </row>
    <row r="16" spans="1:14" ht="18.75">
      <c r="A16" s="2" t="s">
        <v>13</v>
      </c>
      <c r="B16" s="6">
        <v>589</v>
      </c>
      <c r="C16" s="6">
        <v>136</v>
      </c>
      <c r="D16" s="10">
        <v>21769.384</v>
      </c>
      <c r="E16" s="15">
        <v>42325.700000000004</v>
      </c>
      <c r="F16" s="10">
        <f t="shared" si="0"/>
        <v>20556.316000000006</v>
      </c>
      <c r="G16" s="25">
        <f t="shared" si="1"/>
        <v>2908.363893604981</v>
      </c>
      <c r="H16" s="27">
        <v>12313</v>
      </c>
      <c r="I16" s="15">
        <f t="shared" si="2"/>
        <v>21728.729983385365</v>
      </c>
      <c r="J16" s="15">
        <f t="shared" si="4"/>
        <v>1172.4139833853587</v>
      </c>
      <c r="K16" s="27">
        <f t="shared" si="3"/>
        <v>3074.2402353403177</v>
      </c>
      <c r="M16" s="63"/>
      <c r="N16" s="42"/>
    </row>
    <row r="17" spans="1:14" ht="18.75">
      <c r="A17" s="2" t="s">
        <v>14</v>
      </c>
      <c r="B17" s="6">
        <v>959</v>
      </c>
      <c r="C17" s="6">
        <v>252</v>
      </c>
      <c r="D17" s="10">
        <v>40337.388</v>
      </c>
      <c r="E17" s="15">
        <v>73195.6</v>
      </c>
      <c r="F17" s="10">
        <f t="shared" si="0"/>
        <v>32858.21200000001</v>
      </c>
      <c r="G17" s="25">
        <f t="shared" si="1"/>
        <v>2855.249565519639</v>
      </c>
      <c r="H17" s="27">
        <v>12313</v>
      </c>
      <c r="I17" s="15">
        <f t="shared" si="2"/>
        <v>35378.35662829637</v>
      </c>
      <c r="J17" s="15">
        <f t="shared" si="4"/>
        <v>2520.144628296366</v>
      </c>
      <c r="K17" s="27">
        <f t="shared" si="3"/>
        <v>3074.2402353403177</v>
      </c>
      <c r="M17" s="63"/>
      <c r="N17" s="42"/>
    </row>
    <row r="18" spans="1:14" ht="18.75">
      <c r="A18" s="2" t="s">
        <v>15</v>
      </c>
      <c r="B18" s="6">
        <v>719</v>
      </c>
      <c r="C18" s="6">
        <v>163</v>
      </c>
      <c r="D18" s="10">
        <v>26091.246999999996</v>
      </c>
      <c r="E18" s="15">
        <v>46446.39999999999</v>
      </c>
      <c r="F18" s="10">
        <f t="shared" si="0"/>
        <v>20355.15299999999</v>
      </c>
      <c r="G18" s="25">
        <f t="shared" si="1"/>
        <v>2359.1971488178015</v>
      </c>
      <c r="H18" s="27">
        <v>12313</v>
      </c>
      <c r="I18" s="15">
        <f t="shared" si="2"/>
        <v>26524.54475051626</v>
      </c>
      <c r="J18" s="15">
        <f t="shared" si="4"/>
        <v>6169.391750516268</v>
      </c>
      <c r="K18" s="27">
        <f t="shared" si="3"/>
        <v>3074.2402353403177</v>
      </c>
      <c r="M18" s="63"/>
      <c r="N18" s="42"/>
    </row>
    <row r="19" spans="1:14" ht="18.75">
      <c r="A19" s="2" t="s">
        <v>16</v>
      </c>
      <c r="B19" s="6">
        <v>375.3</v>
      </c>
      <c r="C19" s="6">
        <v>85.7</v>
      </c>
      <c r="D19" s="10">
        <v>13717.9133</v>
      </c>
      <c r="E19" s="15">
        <v>26970.8</v>
      </c>
      <c r="F19" s="10">
        <f t="shared" si="0"/>
        <v>13252.8867</v>
      </c>
      <c r="G19" s="25">
        <f t="shared" si="1"/>
        <v>2942.7317479349854</v>
      </c>
      <c r="H19" s="27">
        <v>12313</v>
      </c>
      <c r="I19" s="15">
        <f t="shared" si="2"/>
        <v>13845.148323878653</v>
      </c>
      <c r="J19" s="15">
        <f t="shared" si="4"/>
        <v>592.2616238786541</v>
      </c>
      <c r="K19" s="27">
        <f t="shared" si="3"/>
        <v>3074.2402353403177</v>
      </c>
      <c r="M19" s="63"/>
      <c r="N19" s="42"/>
    </row>
    <row r="20" spans="1:14" ht="18.75">
      <c r="A20" s="2" t="s">
        <v>17</v>
      </c>
      <c r="B20" s="6">
        <v>527</v>
      </c>
      <c r="C20" s="6">
        <v>120.7</v>
      </c>
      <c r="D20" s="10">
        <v>19320.3283</v>
      </c>
      <c r="E20" s="15">
        <v>36530.100000000006</v>
      </c>
      <c r="F20" s="10">
        <f t="shared" si="0"/>
        <v>17209.771700000005</v>
      </c>
      <c r="G20" s="25">
        <f t="shared" si="1"/>
        <v>2721.342773561038</v>
      </c>
      <c r="H20" s="27">
        <v>12313</v>
      </c>
      <c r="I20" s="15">
        <f t="shared" si="2"/>
        <v>19441.495248292165</v>
      </c>
      <c r="J20" s="15">
        <f t="shared" si="4"/>
        <v>2231.7235482921606</v>
      </c>
      <c r="K20" s="27">
        <f t="shared" si="3"/>
        <v>3074.240235340317</v>
      </c>
      <c r="M20" s="63"/>
      <c r="N20" s="42"/>
    </row>
    <row r="21" spans="1:14" ht="18.75">
      <c r="A21" s="2" t="s">
        <v>18</v>
      </c>
      <c r="B21" s="6">
        <v>388.3</v>
      </c>
      <c r="C21" s="6">
        <v>84.9</v>
      </c>
      <c r="D21" s="10">
        <v>13589.8581</v>
      </c>
      <c r="E21" s="15">
        <v>25633.500000000004</v>
      </c>
      <c r="F21" s="10">
        <f t="shared" si="0"/>
        <v>12043.641900000004</v>
      </c>
      <c r="G21" s="25">
        <f t="shared" si="1"/>
        <v>2584.6943729075465</v>
      </c>
      <c r="H21" s="27">
        <v>12313</v>
      </c>
      <c r="I21" s="15">
        <f t="shared" si="2"/>
        <v>14324.729800591744</v>
      </c>
      <c r="J21" s="15">
        <f t="shared" si="4"/>
        <v>2281.0879005917395</v>
      </c>
      <c r="K21" s="27">
        <f t="shared" si="3"/>
        <v>3074.2402353403177</v>
      </c>
      <c r="M21" s="63"/>
      <c r="N21" s="42"/>
    </row>
    <row r="22" spans="1:14" ht="18.75">
      <c r="A22" s="2" t="s">
        <v>19</v>
      </c>
      <c r="B22" s="6">
        <v>1142.9</v>
      </c>
      <c r="C22" s="6">
        <v>263.4</v>
      </c>
      <c r="D22" s="10">
        <v>42162.1746</v>
      </c>
      <c r="E22" s="15">
        <v>79266.20000000001</v>
      </c>
      <c r="F22" s="10">
        <f t="shared" si="0"/>
        <v>37104.02540000001</v>
      </c>
      <c r="G22" s="25">
        <f t="shared" si="1"/>
        <v>2705.4003995683506</v>
      </c>
      <c r="H22" s="27">
        <v>12313</v>
      </c>
      <c r="I22" s="15">
        <f t="shared" si="2"/>
        <v>42162.58997964539</v>
      </c>
      <c r="J22" s="15">
        <f t="shared" si="4"/>
        <v>5058.5645796453755</v>
      </c>
      <c r="K22" s="27">
        <f t="shared" si="3"/>
        <v>3074.2402353403177</v>
      </c>
      <c r="M22" s="63"/>
      <c r="N22" s="42"/>
    </row>
    <row r="23" spans="1:14" ht="18.75">
      <c r="A23" s="2" t="s">
        <v>20</v>
      </c>
      <c r="B23" s="6">
        <v>491.5</v>
      </c>
      <c r="C23" s="6">
        <v>121.8</v>
      </c>
      <c r="D23" s="10">
        <v>19496.404199999997</v>
      </c>
      <c r="E23" s="15">
        <v>35504.1</v>
      </c>
      <c r="F23" s="10">
        <f t="shared" si="0"/>
        <v>16007.695800000001</v>
      </c>
      <c r="G23" s="25">
        <f t="shared" si="1"/>
        <v>2714.088809766023</v>
      </c>
      <c r="H23" s="27">
        <v>12313</v>
      </c>
      <c r="I23" s="15">
        <f t="shared" si="2"/>
        <v>18131.868908037195</v>
      </c>
      <c r="J23" s="15">
        <f t="shared" si="4"/>
        <v>2124.1731080371937</v>
      </c>
      <c r="K23" s="27">
        <f t="shared" si="3"/>
        <v>3074.240235340318</v>
      </c>
      <c r="M23" s="63"/>
      <c r="N23" s="42"/>
    </row>
    <row r="24" spans="1:14" ht="18.75">
      <c r="A24" s="2" t="s">
        <v>21</v>
      </c>
      <c r="B24" s="6">
        <v>495</v>
      </c>
      <c r="C24" s="6">
        <v>118.2</v>
      </c>
      <c r="D24" s="10">
        <v>18920.1558</v>
      </c>
      <c r="E24" s="15">
        <v>34266</v>
      </c>
      <c r="F24" s="10">
        <f t="shared" si="0"/>
        <v>15345.8442</v>
      </c>
      <c r="G24" s="25">
        <f t="shared" si="1"/>
        <v>2583.475454545455</v>
      </c>
      <c r="H24" s="27">
        <v>12313</v>
      </c>
      <c r="I24" s="15">
        <f t="shared" si="2"/>
        <v>18260.986997921485</v>
      </c>
      <c r="J24" s="15">
        <f t="shared" si="4"/>
        <v>2915.142797921486</v>
      </c>
      <c r="K24" s="27">
        <f t="shared" si="3"/>
        <v>3074.2402353403177</v>
      </c>
      <c r="M24" s="63"/>
      <c r="N24" s="42"/>
    </row>
    <row r="25" spans="1:14" ht="18.75">
      <c r="A25" s="2" t="s">
        <v>22</v>
      </c>
      <c r="B25" s="48">
        <v>553.3</v>
      </c>
      <c r="C25" s="48">
        <v>126.7</v>
      </c>
      <c r="D25" s="10">
        <v>20280.7423</v>
      </c>
      <c r="E25" s="15">
        <v>39421.9</v>
      </c>
      <c r="F25" s="10">
        <f t="shared" si="0"/>
        <v>19141.1577</v>
      </c>
      <c r="G25" s="25">
        <f t="shared" si="1"/>
        <v>2882.8781402494133</v>
      </c>
      <c r="H25" s="27">
        <v>12313</v>
      </c>
      <c r="I25" s="15">
        <f t="shared" si="2"/>
        <v>20411.72546656557</v>
      </c>
      <c r="J25" s="15">
        <f t="shared" si="4"/>
        <v>1270.5677665655712</v>
      </c>
      <c r="K25" s="27">
        <f t="shared" si="3"/>
        <v>3074.2402353403177</v>
      </c>
      <c r="M25" s="63"/>
      <c r="N25" s="42"/>
    </row>
    <row r="26" spans="1:14" ht="18.75">
      <c r="A26" s="2" t="s">
        <v>23</v>
      </c>
      <c r="B26" s="6">
        <v>301.3</v>
      </c>
      <c r="C26" s="6">
        <v>68.4</v>
      </c>
      <c r="D26" s="10">
        <v>10948.7196</v>
      </c>
      <c r="E26" s="15">
        <v>21587.199999999997</v>
      </c>
      <c r="F26" s="10">
        <f t="shared" si="0"/>
        <v>10638.480399999997</v>
      </c>
      <c r="G26" s="25">
        <f t="shared" si="1"/>
        <v>2942.3831176015037</v>
      </c>
      <c r="H26" s="27">
        <v>12313</v>
      </c>
      <c r="I26" s="15">
        <f t="shared" si="2"/>
        <v>11115.222994896452</v>
      </c>
      <c r="J26" s="15">
        <f t="shared" si="4"/>
        <v>476.74259489645556</v>
      </c>
      <c r="K26" s="27">
        <f t="shared" si="3"/>
        <v>3074.2402353403177</v>
      </c>
      <c r="M26" s="63"/>
      <c r="N26" s="42"/>
    </row>
    <row r="27" spans="1:14" ht="18.75">
      <c r="A27" s="2" t="s">
        <v>24</v>
      </c>
      <c r="B27" s="6">
        <v>561.2</v>
      </c>
      <c r="C27" s="6">
        <v>126.2</v>
      </c>
      <c r="D27" s="10">
        <v>20200.7078</v>
      </c>
      <c r="E27" s="15">
        <v>40245.50000000001</v>
      </c>
      <c r="F27" s="10">
        <f t="shared" si="0"/>
        <v>20044.792200000007</v>
      </c>
      <c r="G27" s="25">
        <f t="shared" si="1"/>
        <v>2976.4778153955817</v>
      </c>
      <c r="H27" s="27">
        <v>12313</v>
      </c>
      <c r="I27" s="15">
        <f t="shared" si="2"/>
        <v>20703.163440875836</v>
      </c>
      <c r="J27" s="15">
        <f t="shared" si="4"/>
        <v>658.3712408758292</v>
      </c>
      <c r="K27" s="27">
        <f t="shared" si="3"/>
        <v>3074.2402353403177</v>
      </c>
      <c r="M27" s="63"/>
      <c r="N27" s="42"/>
    </row>
    <row r="28" spans="1:14" ht="18.75">
      <c r="A28" s="2" t="s">
        <v>25</v>
      </c>
      <c r="B28" s="6">
        <v>968</v>
      </c>
      <c r="C28" s="6">
        <v>279</v>
      </c>
      <c r="D28" s="11">
        <v>44659.251</v>
      </c>
      <c r="E28" s="64">
        <v>78653.09999999999</v>
      </c>
      <c r="F28" s="10">
        <f t="shared" si="0"/>
        <v>33993.848999999995</v>
      </c>
      <c r="G28" s="25">
        <f t="shared" si="1"/>
        <v>2926.4677169421484</v>
      </c>
      <c r="H28" s="27">
        <v>12313</v>
      </c>
      <c r="I28" s="15">
        <f t="shared" si="2"/>
        <v>35710.374573713125</v>
      </c>
      <c r="J28" s="15">
        <f t="shared" si="4"/>
        <v>1716.5255737131301</v>
      </c>
      <c r="K28" s="27">
        <f t="shared" si="3"/>
        <v>3074.240235340317</v>
      </c>
      <c r="M28" s="63"/>
      <c r="N28" s="42"/>
    </row>
    <row r="29" spans="1:11" ht="19.5">
      <c r="A29" s="30" t="s">
        <v>26</v>
      </c>
      <c r="B29" s="12">
        <f>SUM(B4:B28)</f>
        <v>15887.399999999996</v>
      </c>
      <c r="C29" s="12">
        <f>SUM(C4:C28)</f>
        <v>3996.399999999999</v>
      </c>
      <c r="D29" s="12">
        <f>SUM(D4:D28)</f>
        <v>639699.6492</v>
      </c>
      <c r="E29" s="16">
        <f>SUM(E4:E28)</f>
        <v>1247597.5000000002</v>
      </c>
      <c r="F29" s="12">
        <f>SUM(F4:F28)</f>
        <v>607897.8508</v>
      </c>
      <c r="G29" s="26">
        <f>AVERAGE(G4:G28)</f>
        <v>3317.3706554245273</v>
      </c>
      <c r="H29" s="26">
        <f>AVERAGE(H4:H28)</f>
        <v>12313</v>
      </c>
      <c r="I29" s="16">
        <f>SUM(I4:I28)</f>
        <v>607897.7484000003</v>
      </c>
      <c r="J29" s="16">
        <f>SUM(J4:J28)</f>
        <v>0.02070792232370877</v>
      </c>
      <c r="K29" s="28"/>
    </row>
    <row r="30" spans="1:4" ht="15">
      <c r="A30" s="44"/>
      <c r="B30" s="44"/>
      <c r="C30" s="44"/>
      <c r="D30" s="44"/>
    </row>
    <row r="31" spans="5:6" ht="18.75">
      <c r="E31" s="23" t="s">
        <v>31</v>
      </c>
      <c r="F31" s="24">
        <v>3.0742402353403175</v>
      </c>
    </row>
    <row r="32" spans="5:6" ht="18.75">
      <c r="E32" s="23" t="s">
        <v>42</v>
      </c>
      <c r="F32" s="24">
        <v>4.7</v>
      </c>
    </row>
  </sheetData>
  <sheetProtection/>
  <mergeCells count="10">
    <mergeCell ref="A1:A2"/>
    <mergeCell ref="K1:K2"/>
    <mergeCell ref="I1:I2"/>
    <mergeCell ref="J1:J2"/>
    <mergeCell ref="B1:C1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="82" zoomScaleNormal="82" zoomScalePageLayoutView="0" workbookViewId="0" topLeftCell="A1">
      <selection activeCell="A3" sqref="A3"/>
    </sheetView>
  </sheetViews>
  <sheetFormatPr defaultColWidth="9.140625" defaultRowHeight="15"/>
  <cols>
    <col min="1" max="1" width="31.7109375" style="0" customWidth="1"/>
    <col min="2" max="2" width="12.57421875" style="0" customWidth="1"/>
    <col min="4" max="4" width="12.140625" style="0" customWidth="1"/>
    <col min="5" max="5" width="15.8515625" style="0" customWidth="1"/>
    <col min="6" max="6" width="13.28125" style="0" customWidth="1"/>
    <col min="7" max="7" width="14.57421875" style="0" customWidth="1"/>
    <col min="8" max="8" width="12.140625" style="0" customWidth="1"/>
    <col min="9" max="9" width="17.7109375" style="0" customWidth="1"/>
    <col min="10" max="10" width="12.00390625" style="0" customWidth="1"/>
    <col min="11" max="11" width="18.28125" style="0" customWidth="1"/>
  </cols>
  <sheetData>
    <row r="1" spans="1:11" ht="64.5" customHeight="1">
      <c r="A1" s="69" t="s">
        <v>52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30.7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>
      <c r="A3" s="37">
        <v>1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3" ht="18.75">
      <c r="A4" s="49" t="s">
        <v>35</v>
      </c>
      <c r="B4" s="31">
        <v>89.8</v>
      </c>
      <c r="C4" s="31">
        <v>32.9</v>
      </c>
      <c r="D4" s="52">
        <v>5301.96</v>
      </c>
      <c r="E4" s="53">
        <v>9142.8</v>
      </c>
      <c r="F4" s="10">
        <f>E4-D4</f>
        <v>3840.8399999999992</v>
      </c>
      <c r="G4" s="25">
        <f>F4/B4/12*1000</f>
        <v>3564.253897550111</v>
      </c>
      <c r="H4" s="27">
        <v>12313</v>
      </c>
      <c r="I4" s="15">
        <f>B4*$F$13*12</f>
        <v>3598.5047185300355</v>
      </c>
      <c r="J4" s="67">
        <f>I4-F4</f>
        <v>-242.33528146996377</v>
      </c>
      <c r="K4" s="27">
        <f>I4/B4/12*1000</f>
        <v>3339.3696348645467</v>
      </c>
      <c r="M4" s="42"/>
    </row>
    <row r="5" spans="1:13" ht="18.75">
      <c r="A5" s="49" t="s">
        <v>36</v>
      </c>
      <c r="B5" s="31">
        <v>56.1</v>
      </c>
      <c r="C5" s="31">
        <v>26</v>
      </c>
      <c r="D5" s="52">
        <v>4190</v>
      </c>
      <c r="E5" s="53">
        <v>8741.8</v>
      </c>
      <c r="F5" s="10">
        <f aca="true" t="shared" si="0" ref="F5:F10">E5-D5</f>
        <v>4551.799999999999</v>
      </c>
      <c r="G5" s="25">
        <f aca="true" t="shared" si="1" ref="G5:G10">F5/B5/12*1000</f>
        <v>6761.437908496731</v>
      </c>
      <c r="H5" s="27">
        <v>12313</v>
      </c>
      <c r="I5" s="15">
        <f>B5*F14*12</f>
        <v>3366</v>
      </c>
      <c r="J5" s="67">
        <f aca="true" t="shared" si="2" ref="J5:J10">I5-F5</f>
        <v>-1185.7999999999993</v>
      </c>
      <c r="K5" s="27">
        <f aca="true" t="shared" si="3" ref="K5:K10">I5/B5/12*1000</f>
        <v>5000</v>
      </c>
      <c r="M5" s="42"/>
    </row>
    <row r="6" spans="1:13" ht="18.75">
      <c r="A6" s="49" t="s">
        <v>37</v>
      </c>
      <c r="B6" s="31">
        <v>91</v>
      </c>
      <c r="C6" s="31">
        <v>25.8</v>
      </c>
      <c r="D6" s="52">
        <v>4157.8</v>
      </c>
      <c r="E6" s="53">
        <v>7585</v>
      </c>
      <c r="F6" s="10">
        <f t="shared" si="0"/>
        <v>3427.2</v>
      </c>
      <c r="G6" s="25">
        <f t="shared" si="1"/>
        <v>3138.4615384615386</v>
      </c>
      <c r="H6" s="27">
        <v>12313</v>
      </c>
      <c r="I6" s="15">
        <f>B6*$F$13*12</f>
        <v>3646.5916412720853</v>
      </c>
      <c r="J6" s="67">
        <f t="shared" si="2"/>
        <v>219.3916412720855</v>
      </c>
      <c r="K6" s="27">
        <f t="shared" si="3"/>
        <v>3339.3696348645467</v>
      </c>
      <c r="M6" s="42"/>
    </row>
    <row r="7" spans="1:13" ht="18.75">
      <c r="A7" s="49" t="s">
        <v>38</v>
      </c>
      <c r="B7" s="31">
        <v>109.3</v>
      </c>
      <c r="C7" s="31">
        <v>28</v>
      </c>
      <c r="D7" s="52">
        <v>4512.3</v>
      </c>
      <c r="E7" s="53">
        <v>9089.2</v>
      </c>
      <c r="F7" s="10">
        <f t="shared" si="0"/>
        <v>4576.900000000001</v>
      </c>
      <c r="G7" s="25">
        <f t="shared" si="1"/>
        <v>3489.554742299482</v>
      </c>
      <c r="H7" s="27">
        <v>12313</v>
      </c>
      <c r="I7" s="15">
        <f>B7*$F$13*12</f>
        <v>4379.91721308834</v>
      </c>
      <c r="J7" s="67">
        <f t="shared" si="2"/>
        <v>-196.9827869116607</v>
      </c>
      <c r="K7" s="27">
        <f t="shared" si="3"/>
        <v>3339.3696348645467</v>
      </c>
      <c r="M7" s="42"/>
    </row>
    <row r="8" spans="1:13" ht="18.75">
      <c r="A8" s="49" t="s">
        <v>39</v>
      </c>
      <c r="B8" s="31">
        <v>82.4</v>
      </c>
      <c r="C8" s="31">
        <v>24</v>
      </c>
      <c r="D8" s="52">
        <v>3867.6</v>
      </c>
      <c r="E8" s="53">
        <v>7035.1</v>
      </c>
      <c r="F8" s="10">
        <f t="shared" si="0"/>
        <v>3167.5000000000005</v>
      </c>
      <c r="G8" s="25">
        <f t="shared" si="1"/>
        <v>3203.3778317152105</v>
      </c>
      <c r="H8" s="27">
        <v>12313</v>
      </c>
      <c r="I8" s="15">
        <f>B8*$F$13*12</f>
        <v>3301.9686949540637</v>
      </c>
      <c r="J8" s="67">
        <f t="shared" si="2"/>
        <v>134.46869495406327</v>
      </c>
      <c r="K8" s="27">
        <f t="shared" si="3"/>
        <v>3339.3696348645462</v>
      </c>
      <c r="M8" s="42"/>
    </row>
    <row r="9" spans="1:13" ht="18.75">
      <c r="A9" s="49" t="s">
        <v>40</v>
      </c>
      <c r="B9" s="31">
        <v>133</v>
      </c>
      <c r="C9" s="31">
        <v>36</v>
      </c>
      <c r="D9" s="52">
        <v>5801.55</v>
      </c>
      <c r="E9" s="53">
        <v>10722.6</v>
      </c>
      <c r="F9" s="10">
        <f t="shared" si="0"/>
        <v>4921.05</v>
      </c>
      <c r="G9" s="25">
        <f t="shared" si="1"/>
        <v>3083.3646616541355</v>
      </c>
      <c r="H9" s="27">
        <v>12313</v>
      </c>
      <c r="I9" s="15">
        <f>B9*$F$13*12</f>
        <v>5329.633937243816</v>
      </c>
      <c r="J9" s="67">
        <f t="shared" si="2"/>
        <v>408.58393724381585</v>
      </c>
      <c r="K9" s="27">
        <f t="shared" si="3"/>
        <v>3339.3696348645462</v>
      </c>
      <c r="M9" s="42"/>
    </row>
    <row r="10" spans="1:13" ht="18.75">
      <c r="A10" s="49" t="s">
        <v>41</v>
      </c>
      <c r="B10" s="31">
        <v>202</v>
      </c>
      <c r="C10" s="31">
        <v>64</v>
      </c>
      <c r="D10" s="52">
        <v>10313.9</v>
      </c>
      <c r="E10" s="53">
        <v>17545.9</v>
      </c>
      <c r="F10" s="10">
        <f t="shared" si="0"/>
        <v>7232.000000000002</v>
      </c>
      <c r="G10" s="25">
        <f t="shared" si="1"/>
        <v>2983.4983498349843</v>
      </c>
      <c r="H10" s="27">
        <v>12313</v>
      </c>
      <c r="I10" s="15">
        <f>B10*$F$13*12</f>
        <v>8094.631994911661</v>
      </c>
      <c r="J10" s="67">
        <f t="shared" si="2"/>
        <v>862.6319949116596</v>
      </c>
      <c r="K10" s="27">
        <f t="shared" si="3"/>
        <v>3339.3696348645467</v>
      </c>
      <c r="M10" s="42"/>
    </row>
    <row r="11" spans="1:11" ht="18.75">
      <c r="A11" s="50" t="s">
        <v>26</v>
      </c>
      <c r="B11" s="56">
        <f>SUM(B4:B10)</f>
        <v>763.6</v>
      </c>
      <c r="C11" s="56">
        <f>SUM(C4:C10)</f>
        <v>236.7</v>
      </c>
      <c r="D11" s="55">
        <f>SUM(D4:D10)</f>
        <v>38145.10999999999</v>
      </c>
      <c r="E11" s="55">
        <f>SUM(E4:E10)</f>
        <v>69862.4</v>
      </c>
      <c r="F11" s="55">
        <f>SUM(F4:F10)</f>
        <v>31717.29</v>
      </c>
      <c r="G11" s="55">
        <f>AVERAGE(G4:G10)</f>
        <v>3746.2784185731703</v>
      </c>
      <c r="H11" s="55">
        <f>AVERAGE(H4:H10)</f>
        <v>12313</v>
      </c>
      <c r="I11" s="55">
        <f>SUM(I4:I10)</f>
        <v>31717.2482</v>
      </c>
      <c r="J11" s="68">
        <v>0</v>
      </c>
      <c r="K11" s="27"/>
    </row>
    <row r="12" spans="1:10" ht="18.7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8.75">
      <c r="A13" s="51"/>
      <c r="B13" s="51"/>
      <c r="C13" s="51"/>
      <c r="D13" s="51"/>
      <c r="E13" s="23" t="s">
        <v>31</v>
      </c>
      <c r="F13" s="24">
        <v>3.3393696348645467</v>
      </c>
      <c r="G13" s="51"/>
      <c r="H13" s="51"/>
      <c r="I13" s="51"/>
      <c r="J13" s="51"/>
    </row>
    <row r="14" spans="5:6" ht="18.75">
      <c r="E14" s="23" t="s">
        <v>42</v>
      </c>
      <c r="F14" s="24">
        <v>5</v>
      </c>
    </row>
  </sheetData>
  <sheetProtection/>
  <mergeCells count="10">
    <mergeCell ref="A1:A2"/>
    <mergeCell ref="D1:D2"/>
    <mergeCell ref="E1:E2"/>
    <mergeCell ref="F1:F2"/>
    <mergeCell ref="K1:K2"/>
    <mergeCell ref="G1:G2"/>
    <mergeCell ref="H1:H2"/>
    <mergeCell ref="I1:I2"/>
    <mergeCell ref="J1:J2"/>
    <mergeCell ref="B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77" zoomScaleNormal="77" zoomScalePageLayoutView="0" workbookViewId="0" topLeftCell="A1">
      <selection activeCell="J18" sqref="J18"/>
    </sheetView>
  </sheetViews>
  <sheetFormatPr defaultColWidth="9.140625" defaultRowHeight="15"/>
  <cols>
    <col min="1" max="1" width="32.7109375" style="0" customWidth="1"/>
    <col min="2" max="2" width="11.421875" style="0" customWidth="1"/>
    <col min="4" max="4" width="16.421875" style="0" customWidth="1"/>
    <col min="5" max="5" width="15.00390625" style="0" customWidth="1"/>
    <col min="6" max="6" width="13.140625" style="0" customWidth="1"/>
    <col min="7" max="7" width="13.8515625" style="0" customWidth="1"/>
    <col min="8" max="8" width="12.00390625" style="0" customWidth="1"/>
    <col min="9" max="9" width="17.57421875" style="0" customWidth="1"/>
    <col min="10" max="10" width="12.7109375" style="0" customWidth="1"/>
    <col min="11" max="11" width="19.57421875" style="0" customWidth="1"/>
  </cols>
  <sheetData>
    <row r="1" spans="1:11" ht="63.75" customHeight="1">
      <c r="A1" s="69" t="s">
        <v>48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33.7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>
      <c r="A3" s="57">
        <v>1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4" ht="18.75">
      <c r="A4" s="49" t="s">
        <v>1</v>
      </c>
      <c r="B4" s="18">
        <v>96.2</v>
      </c>
      <c r="C4" s="18">
        <v>19</v>
      </c>
      <c r="D4" s="52">
        <v>3061.84</v>
      </c>
      <c r="E4" s="53">
        <v>6513.4</v>
      </c>
      <c r="F4" s="10">
        <f>E4-D4</f>
        <v>3451.5599999999995</v>
      </c>
      <c r="G4" s="25">
        <f>F4/B4/12*1000</f>
        <v>2989.9168399168393</v>
      </c>
      <c r="H4" s="27">
        <v>12313</v>
      </c>
      <c r="I4" s="15">
        <f>B4*$F$14*12</f>
        <v>4183.575336871225</v>
      </c>
      <c r="J4" s="17">
        <f>I4-F4</f>
        <v>732.0153368712254</v>
      </c>
      <c r="K4" s="27">
        <f>I4/B4/12*1000</f>
        <v>3624.025759590458</v>
      </c>
      <c r="N4" s="42"/>
    </row>
    <row r="5" spans="1:14" ht="18.75">
      <c r="A5" s="49" t="s">
        <v>3</v>
      </c>
      <c r="B5" s="18">
        <v>144.8</v>
      </c>
      <c r="C5" s="18">
        <v>33</v>
      </c>
      <c r="D5" s="52">
        <v>5318.1</v>
      </c>
      <c r="E5" s="53">
        <v>11017.1</v>
      </c>
      <c r="F5" s="10">
        <f aca="true" t="shared" si="0" ref="F5:F11">E5-D5</f>
        <v>5699</v>
      </c>
      <c r="G5" s="25">
        <f aca="true" t="shared" si="1" ref="G5:G11">F5/B5/12*1000</f>
        <v>3279.811233885819</v>
      </c>
      <c r="H5" s="27">
        <v>12313</v>
      </c>
      <c r="I5" s="15">
        <f>B5*$F$14*12</f>
        <v>6297.10715986438</v>
      </c>
      <c r="J5" s="17">
        <f aca="true" t="shared" si="2" ref="J5:J11">I5-F5</f>
        <v>598.1071598643803</v>
      </c>
      <c r="K5" s="27">
        <f aca="true" t="shared" si="3" ref="K5:K11">I5/B5/12*1000</f>
        <v>3624.0257595904577</v>
      </c>
      <c r="N5" s="42"/>
    </row>
    <row r="6" spans="1:14" ht="18.75">
      <c r="A6" s="49" t="s">
        <v>4</v>
      </c>
      <c r="B6" s="18">
        <v>60</v>
      </c>
      <c r="C6" s="18">
        <v>27</v>
      </c>
      <c r="D6" s="52">
        <v>4351.2</v>
      </c>
      <c r="E6" s="53">
        <v>10946</v>
      </c>
      <c r="F6" s="10">
        <f t="shared" si="0"/>
        <v>6594.8</v>
      </c>
      <c r="G6" s="25">
        <f t="shared" si="1"/>
        <v>9159.444444444445</v>
      </c>
      <c r="H6" s="27">
        <v>12313</v>
      </c>
      <c r="I6" s="15">
        <f>B6*F15*12</f>
        <v>3960</v>
      </c>
      <c r="J6" s="17">
        <f t="shared" si="2"/>
        <v>-2634.8</v>
      </c>
      <c r="K6" s="27">
        <f t="shared" si="3"/>
        <v>5500</v>
      </c>
      <c r="N6" s="42"/>
    </row>
    <row r="7" spans="1:14" ht="18.75">
      <c r="A7" s="49" t="s">
        <v>5</v>
      </c>
      <c r="B7" s="18">
        <v>78.3</v>
      </c>
      <c r="C7" s="18">
        <v>18.4</v>
      </c>
      <c r="D7" s="52">
        <v>2965.2336000000005</v>
      </c>
      <c r="E7" s="53">
        <v>6203.5</v>
      </c>
      <c r="F7" s="10">
        <f t="shared" si="0"/>
        <v>3238.2663999999995</v>
      </c>
      <c r="G7" s="25">
        <f t="shared" si="1"/>
        <v>3446.430821626224</v>
      </c>
      <c r="H7" s="27">
        <v>12313</v>
      </c>
      <c r="I7" s="15">
        <f>B7*$F$14*12</f>
        <v>3405.1346037111944</v>
      </c>
      <c r="J7" s="17">
        <f t="shared" si="2"/>
        <v>166.86820371119484</v>
      </c>
      <c r="K7" s="27">
        <f t="shared" si="3"/>
        <v>3624.025759590458</v>
      </c>
      <c r="N7" s="42"/>
    </row>
    <row r="8" spans="1:14" ht="18.75">
      <c r="A8" s="49" t="s">
        <v>12</v>
      </c>
      <c r="B8" s="18">
        <v>170.4</v>
      </c>
      <c r="C8" s="18">
        <v>47.7</v>
      </c>
      <c r="D8" s="52">
        <v>7687.045800000002</v>
      </c>
      <c r="E8" s="53">
        <v>14921.3</v>
      </c>
      <c r="F8" s="10">
        <f t="shared" si="0"/>
        <v>7234.254199999998</v>
      </c>
      <c r="G8" s="25">
        <f t="shared" si="1"/>
        <v>3537.8786189358357</v>
      </c>
      <c r="H8" s="27">
        <v>12313</v>
      </c>
      <c r="I8" s="15">
        <f>B8*$F$14*12</f>
        <v>7410.407873210568</v>
      </c>
      <c r="J8" s="17">
        <f t="shared" si="2"/>
        <v>176.15367321057056</v>
      </c>
      <c r="K8" s="27">
        <f t="shared" si="3"/>
        <v>3624.0257595904577</v>
      </c>
      <c r="N8" s="42"/>
    </row>
    <row r="9" spans="1:14" ht="18.75">
      <c r="A9" s="49" t="s">
        <v>14</v>
      </c>
      <c r="B9" s="18">
        <v>122.2</v>
      </c>
      <c r="C9" s="18">
        <v>33.6</v>
      </c>
      <c r="D9" s="52">
        <v>5414.778</v>
      </c>
      <c r="E9" s="53">
        <v>11042.699999999999</v>
      </c>
      <c r="F9" s="10">
        <f t="shared" si="0"/>
        <v>5627.921999999999</v>
      </c>
      <c r="G9" s="25">
        <f t="shared" si="1"/>
        <v>3837.917348608837</v>
      </c>
      <c r="H9" s="27">
        <v>12313</v>
      </c>
      <c r="I9" s="15">
        <f>B9*$F$14*12</f>
        <v>5314.2713738634475</v>
      </c>
      <c r="J9" s="17">
        <f t="shared" si="2"/>
        <v>-313.6506261365512</v>
      </c>
      <c r="K9" s="27">
        <f t="shared" si="3"/>
        <v>3624.0257595904577</v>
      </c>
      <c r="N9" s="42"/>
    </row>
    <row r="10" spans="1:14" ht="18.75">
      <c r="A10" s="49" t="s">
        <v>19</v>
      </c>
      <c r="B10" s="18">
        <v>131</v>
      </c>
      <c r="C10" s="18">
        <v>34</v>
      </c>
      <c r="D10" s="52">
        <v>5479.2</v>
      </c>
      <c r="E10" s="53">
        <v>10021.300000000001</v>
      </c>
      <c r="F10" s="10">
        <f t="shared" si="0"/>
        <v>4542.100000000001</v>
      </c>
      <c r="G10" s="25">
        <f t="shared" si="1"/>
        <v>2889.3765903307894</v>
      </c>
      <c r="H10" s="27">
        <v>12313</v>
      </c>
      <c r="I10" s="15">
        <f>B10*$F$14*12</f>
        <v>5696.9684940762</v>
      </c>
      <c r="J10" s="17">
        <f t="shared" si="2"/>
        <v>1154.8684940761987</v>
      </c>
      <c r="K10" s="27">
        <f t="shared" si="3"/>
        <v>3624.0257595904577</v>
      </c>
      <c r="N10" s="42"/>
    </row>
    <row r="11" spans="1:14" ht="18.75">
      <c r="A11" s="49" t="s">
        <v>25</v>
      </c>
      <c r="B11" s="18">
        <v>195.2</v>
      </c>
      <c r="C11" s="18">
        <v>56.9</v>
      </c>
      <c r="D11" s="52">
        <v>9169.7</v>
      </c>
      <c r="E11" s="53">
        <v>17538.199999999997</v>
      </c>
      <c r="F11" s="10">
        <f t="shared" si="0"/>
        <v>8368.499999999996</v>
      </c>
      <c r="G11" s="25">
        <f t="shared" si="1"/>
        <v>3572.6178278688512</v>
      </c>
      <c r="H11" s="27">
        <v>12313</v>
      </c>
      <c r="I11" s="15">
        <f>B11*$F$14*12</f>
        <v>8488.91793926469</v>
      </c>
      <c r="J11" s="17">
        <f t="shared" si="2"/>
        <v>120.4179392646929</v>
      </c>
      <c r="K11" s="27">
        <f t="shared" si="3"/>
        <v>3624.025759590458</v>
      </c>
      <c r="N11" s="42"/>
    </row>
    <row r="12" spans="1:11" ht="19.5">
      <c r="A12" s="30" t="s">
        <v>26</v>
      </c>
      <c r="B12" s="59">
        <f>SUM(B4:B11)</f>
        <v>998.1000000000001</v>
      </c>
      <c r="C12" s="59">
        <f>SUM(C4:C11)</f>
        <v>269.6</v>
      </c>
      <c r="D12" s="54">
        <f>SUM(D4:D11)</f>
        <v>43447.0974</v>
      </c>
      <c r="E12" s="54">
        <f>SUM(E4:E11)</f>
        <v>88203.5</v>
      </c>
      <c r="F12" s="54">
        <f>SUM(F4:F11)</f>
        <v>44756.40259999999</v>
      </c>
      <c r="G12" s="60">
        <f>AVERAGE(G4:G11)</f>
        <v>4089.1742157022054</v>
      </c>
      <c r="H12" s="60">
        <f>AVERAGE(H4:H11)</f>
        <v>12313</v>
      </c>
      <c r="I12" s="54">
        <f>SUM(I4:I11)</f>
        <v>44756.382780861706</v>
      </c>
      <c r="J12" s="54">
        <f>SUM(J4:J11)</f>
        <v>-0.019819138288767135</v>
      </c>
      <c r="K12" s="27"/>
    </row>
    <row r="13" spans="1:10" ht="15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.75">
      <c r="A14" s="58"/>
      <c r="B14" s="58"/>
      <c r="C14" s="58"/>
      <c r="D14" s="58"/>
      <c r="E14" s="23" t="s">
        <v>31</v>
      </c>
      <c r="F14" s="24">
        <v>3.624025759590458</v>
      </c>
      <c r="G14" s="58"/>
      <c r="H14" s="58"/>
      <c r="I14" s="58"/>
      <c r="J14" s="58"/>
    </row>
    <row r="15" spans="5:6" ht="18.75">
      <c r="E15" s="23" t="s">
        <v>42</v>
      </c>
      <c r="F15" s="24">
        <v>5.5</v>
      </c>
    </row>
  </sheetData>
  <sheetProtection/>
  <mergeCells count="10">
    <mergeCell ref="A1:A2"/>
    <mergeCell ref="D1:D2"/>
    <mergeCell ref="E1:E2"/>
    <mergeCell ref="F1:F2"/>
    <mergeCell ref="K1:K2"/>
    <mergeCell ref="G1:G2"/>
    <mergeCell ref="H1:H2"/>
    <mergeCell ref="I1:I2"/>
    <mergeCell ref="J1:J2"/>
    <mergeCell ref="B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="63" zoomScaleNormal="63" zoomScalePageLayoutView="0" workbookViewId="0" topLeftCell="A1">
      <selection activeCell="O21" sqref="O21"/>
    </sheetView>
  </sheetViews>
  <sheetFormatPr defaultColWidth="9.140625" defaultRowHeight="15"/>
  <cols>
    <col min="1" max="1" width="36.00390625" style="0" customWidth="1"/>
    <col min="2" max="2" width="11.7109375" style="0" customWidth="1"/>
    <col min="3" max="3" width="10.28125" style="0" customWidth="1"/>
    <col min="4" max="4" width="15.57421875" style="0" customWidth="1"/>
    <col min="5" max="5" width="16.00390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8.00390625" style="0" customWidth="1"/>
    <col min="10" max="10" width="12.8515625" style="0" customWidth="1"/>
    <col min="11" max="11" width="19.140625" style="0" customWidth="1"/>
  </cols>
  <sheetData>
    <row r="1" spans="1:11" ht="82.5" customHeight="1">
      <c r="A1" s="69" t="s">
        <v>49</v>
      </c>
      <c r="B1" s="70" t="s">
        <v>50</v>
      </c>
      <c r="C1" s="70"/>
      <c r="D1" s="70" t="s">
        <v>27</v>
      </c>
      <c r="E1" s="70" t="s">
        <v>28</v>
      </c>
      <c r="F1" s="70" t="s">
        <v>29</v>
      </c>
      <c r="G1" s="70" t="s">
        <v>43</v>
      </c>
      <c r="H1" s="70" t="s">
        <v>30</v>
      </c>
      <c r="I1" s="70" t="s">
        <v>51</v>
      </c>
      <c r="J1" s="70" t="s">
        <v>34</v>
      </c>
      <c r="K1" s="70" t="s">
        <v>44</v>
      </c>
    </row>
    <row r="2" spans="1:11" ht="59.25" customHeight="1">
      <c r="A2" s="69"/>
      <c r="B2" s="29" t="s">
        <v>32</v>
      </c>
      <c r="C2" s="29" t="s">
        <v>33</v>
      </c>
      <c r="D2" s="70"/>
      <c r="E2" s="71"/>
      <c r="F2" s="71"/>
      <c r="G2" s="71"/>
      <c r="H2" s="71"/>
      <c r="I2" s="70"/>
      <c r="J2" s="70"/>
      <c r="K2" s="71"/>
    </row>
    <row r="3" spans="1:11" ht="18.75" customHeight="1">
      <c r="A3" s="1" t="s">
        <v>0</v>
      </c>
      <c r="B3" s="5">
        <v>2</v>
      </c>
      <c r="C3" s="5">
        <v>3</v>
      </c>
      <c r="D3" s="9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4" ht="18.75">
      <c r="A4" s="2" t="s">
        <v>1</v>
      </c>
      <c r="B4" s="18">
        <v>77.4</v>
      </c>
      <c r="C4" s="18">
        <v>20.3</v>
      </c>
      <c r="D4" s="61">
        <v>3249.4007</v>
      </c>
      <c r="E4" s="53">
        <v>6082.900000000001</v>
      </c>
      <c r="F4" s="10">
        <f>E4-D4</f>
        <v>2833.4993000000004</v>
      </c>
      <c r="G4" s="25">
        <f>F4/B4/12*1000</f>
        <v>3050.7098406546083</v>
      </c>
      <c r="H4" s="27">
        <v>12313</v>
      </c>
      <c r="I4" s="15">
        <f>B4*$F$31*12</f>
        <v>3187.7808084290255</v>
      </c>
      <c r="J4" s="15">
        <f>I4-F4</f>
        <v>354.28150842902505</v>
      </c>
      <c r="K4" s="27">
        <f>I4/B4/12*1000</f>
        <v>3432.1498798762113</v>
      </c>
      <c r="N4" s="42"/>
    </row>
    <row r="5" spans="1:14" ht="18.75">
      <c r="A5" s="2" t="s">
        <v>2</v>
      </c>
      <c r="B5" s="18">
        <v>54</v>
      </c>
      <c r="C5" s="18">
        <v>15</v>
      </c>
      <c r="D5" s="61">
        <v>2401.035</v>
      </c>
      <c r="E5" s="53">
        <v>4177</v>
      </c>
      <c r="F5" s="10">
        <f aca="true" t="shared" si="0" ref="F5:F28">E5-D5</f>
        <v>1775.9650000000001</v>
      </c>
      <c r="G5" s="25">
        <f aca="true" t="shared" si="1" ref="G5:G28">F5/B5/12*1000</f>
        <v>2740.686728395062</v>
      </c>
      <c r="H5" s="27">
        <v>12313</v>
      </c>
      <c r="I5" s="15">
        <f aca="true" t="shared" si="2" ref="I5:I28">B5*$F$31*12</f>
        <v>2224.033122159785</v>
      </c>
      <c r="J5" s="15">
        <f aca="true" t="shared" si="3" ref="J5:J28">I5-F5</f>
        <v>448.0681221597847</v>
      </c>
      <c r="K5" s="27">
        <f aca="true" t="shared" si="4" ref="K5:K28">I5/B5/12*1000</f>
        <v>3432.1498798762113</v>
      </c>
      <c r="N5" s="42"/>
    </row>
    <row r="6" spans="1:14" ht="18.75">
      <c r="A6" s="2" t="s">
        <v>3</v>
      </c>
      <c r="B6" s="18">
        <v>149.9</v>
      </c>
      <c r="C6" s="18">
        <v>42.6</v>
      </c>
      <c r="D6" s="61">
        <v>6818.9</v>
      </c>
      <c r="E6" s="53">
        <v>11350.3</v>
      </c>
      <c r="F6" s="10">
        <f t="shared" si="0"/>
        <v>4531.4</v>
      </c>
      <c r="G6" s="25">
        <f t="shared" si="1"/>
        <v>2519.123860351345</v>
      </c>
      <c r="H6" s="27">
        <v>12313</v>
      </c>
      <c r="I6" s="15">
        <f t="shared" si="2"/>
        <v>6173.751203921329</v>
      </c>
      <c r="J6" s="15">
        <f t="shared" si="3"/>
        <v>1642.3512039213292</v>
      </c>
      <c r="K6" s="27">
        <f t="shared" si="4"/>
        <v>3432.1498798762113</v>
      </c>
      <c r="N6" s="42"/>
    </row>
    <row r="7" spans="1:14" ht="18.75">
      <c r="A7" s="2" t="s">
        <v>4</v>
      </c>
      <c r="B7" s="20">
        <v>70.2</v>
      </c>
      <c r="C7" s="20">
        <v>46.8</v>
      </c>
      <c r="D7" s="61">
        <v>7491.2</v>
      </c>
      <c r="E7" s="53">
        <v>14258</v>
      </c>
      <c r="F7" s="10">
        <f t="shared" si="0"/>
        <v>6766.8</v>
      </c>
      <c r="G7" s="25">
        <f t="shared" si="1"/>
        <v>8032.7635327635335</v>
      </c>
      <c r="H7" s="27">
        <v>12313</v>
      </c>
      <c r="I7" s="15">
        <f>B7*F32*12</f>
        <v>4380.4800000000005</v>
      </c>
      <c r="J7" s="15">
        <f t="shared" si="3"/>
        <v>-2386.3199999999997</v>
      </c>
      <c r="K7" s="27">
        <f t="shared" si="4"/>
        <v>5200</v>
      </c>
      <c r="N7" s="42"/>
    </row>
    <row r="8" spans="1:14" ht="18.75">
      <c r="A8" s="2" t="s">
        <v>5</v>
      </c>
      <c r="B8" s="18">
        <v>61.4</v>
      </c>
      <c r="C8" s="18">
        <v>14.3</v>
      </c>
      <c r="D8" s="61">
        <v>2289</v>
      </c>
      <c r="E8" s="53">
        <v>5375.700000000001</v>
      </c>
      <c r="F8" s="10">
        <f t="shared" si="0"/>
        <v>3086.7000000000007</v>
      </c>
      <c r="G8" s="25">
        <f t="shared" si="1"/>
        <v>4189.332247557005</v>
      </c>
      <c r="H8" s="27">
        <v>12313</v>
      </c>
      <c r="I8" s="15">
        <f t="shared" si="2"/>
        <v>2528.8080314927925</v>
      </c>
      <c r="J8" s="15">
        <f t="shared" si="3"/>
        <v>-557.8919685072083</v>
      </c>
      <c r="K8" s="27">
        <f t="shared" si="4"/>
        <v>3432.1498798762113</v>
      </c>
      <c r="N8" s="42"/>
    </row>
    <row r="9" spans="1:14" ht="18.75">
      <c r="A9" s="2" t="s">
        <v>6</v>
      </c>
      <c r="B9" s="21">
        <v>51.3</v>
      </c>
      <c r="C9" s="21">
        <v>12.5</v>
      </c>
      <c r="D9" s="61">
        <v>2000.8625</v>
      </c>
      <c r="E9" s="53">
        <v>3973.7</v>
      </c>
      <c r="F9" s="10">
        <f t="shared" si="0"/>
        <v>1972.8374999999999</v>
      </c>
      <c r="G9" s="25">
        <f t="shared" si="1"/>
        <v>3204.739278752437</v>
      </c>
      <c r="H9" s="27">
        <v>12313</v>
      </c>
      <c r="I9" s="15">
        <f t="shared" si="2"/>
        <v>2112.8314660517954</v>
      </c>
      <c r="J9" s="15">
        <f t="shared" si="3"/>
        <v>139.9939660517955</v>
      </c>
      <c r="K9" s="27">
        <f t="shared" si="4"/>
        <v>3432.1498798762113</v>
      </c>
      <c r="N9" s="42"/>
    </row>
    <row r="10" spans="1:14" ht="18.75">
      <c r="A10" s="2" t="s">
        <v>7</v>
      </c>
      <c r="B10" s="18">
        <v>85.8</v>
      </c>
      <c r="C10" s="18">
        <v>24.3</v>
      </c>
      <c r="D10" s="61">
        <v>3889.6</v>
      </c>
      <c r="E10" s="53">
        <v>6621.9</v>
      </c>
      <c r="F10" s="10">
        <f t="shared" si="0"/>
        <v>2732.2999999999997</v>
      </c>
      <c r="G10" s="25">
        <f t="shared" si="1"/>
        <v>2653.7490287490286</v>
      </c>
      <c r="H10" s="27">
        <v>12313</v>
      </c>
      <c r="I10" s="15">
        <f t="shared" si="2"/>
        <v>3533.741516320547</v>
      </c>
      <c r="J10" s="15">
        <f t="shared" si="3"/>
        <v>801.4415163205472</v>
      </c>
      <c r="K10" s="27">
        <f t="shared" si="4"/>
        <v>3432.1498798762113</v>
      </c>
      <c r="N10" s="42"/>
    </row>
    <row r="11" spans="1:14" ht="18.75">
      <c r="A11" s="2" t="s">
        <v>8</v>
      </c>
      <c r="B11" s="18">
        <v>73.3</v>
      </c>
      <c r="C11" s="18">
        <v>20.2</v>
      </c>
      <c r="D11" s="61">
        <v>3233.4</v>
      </c>
      <c r="E11" s="53">
        <v>6549.900000000001</v>
      </c>
      <c r="F11" s="10">
        <f t="shared" si="0"/>
        <v>3316.5000000000005</v>
      </c>
      <c r="G11" s="25">
        <f t="shared" si="1"/>
        <v>3770.4638472032743</v>
      </c>
      <c r="H11" s="27">
        <v>12313</v>
      </c>
      <c r="I11" s="15">
        <f t="shared" si="2"/>
        <v>3018.9190343391156</v>
      </c>
      <c r="J11" s="15">
        <f t="shared" si="3"/>
        <v>-297.5809656608849</v>
      </c>
      <c r="K11" s="27">
        <f t="shared" si="4"/>
        <v>3432.149879876212</v>
      </c>
      <c r="N11" s="42"/>
    </row>
    <row r="12" spans="1:14" ht="18.75">
      <c r="A12" s="2" t="s">
        <v>9</v>
      </c>
      <c r="B12" s="18">
        <v>70.4</v>
      </c>
      <c r="C12" s="18">
        <v>21.1</v>
      </c>
      <c r="D12" s="61">
        <v>3377.4559</v>
      </c>
      <c r="E12" s="53">
        <v>6099.499999999999</v>
      </c>
      <c r="F12" s="10">
        <f t="shared" si="0"/>
        <v>2722.044099999999</v>
      </c>
      <c r="G12" s="25">
        <f t="shared" si="1"/>
        <v>3222.116595643938</v>
      </c>
      <c r="H12" s="27">
        <v>12313</v>
      </c>
      <c r="I12" s="15">
        <f t="shared" si="2"/>
        <v>2899.480218519424</v>
      </c>
      <c r="J12" s="15">
        <f t="shared" si="3"/>
        <v>177.43611851942478</v>
      </c>
      <c r="K12" s="27">
        <f t="shared" si="4"/>
        <v>3432.149879876212</v>
      </c>
      <c r="N12" s="42"/>
    </row>
    <row r="13" spans="1:14" ht="18.75">
      <c r="A13" s="2" t="s">
        <v>10</v>
      </c>
      <c r="B13" s="18">
        <v>43.2</v>
      </c>
      <c r="C13" s="18">
        <v>14.6</v>
      </c>
      <c r="D13" s="61">
        <v>2337.0074</v>
      </c>
      <c r="E13" s="53">
        <v>4470.200000000001</v>
      </c>
      <c r="F13" s="10">
        <f t="shared" si="0"/>
        <v>2133.1926000000008</v>
      </c>
      <c r="G13" s="25">
        <f t="shared" si="1"/>
        <v>4114.954861111112</v>
      </c>
      <c r="H13" s="27">
        <v>12313</v>
      </c>
      <c r="I13" s="15">
        <f t="shared" si="2"/>
        <v>1779.226497727828</v>
      </c>
      <c r="J13" s="15">
        <f t="shared" si="3"/>
        <v>-353.96610227217275</v>
      </c>
      <c r="K13" s="27">
        <f t="shared" si="4"/>
        <v>3432.1498798762113</v>
      </c>
      <c r="N13" s="42"/>
    </row>
    <row r="14" spans="1:14" ht="18.75">
      <c r="A14" s="2" t="s">
        <v>11</v>
      </c>
      <c r="B14" s="18">
        <v>60.4</v>
      </c>
      <c r="C14" s="18">
        <v>31.9</v>
      </c>
      <c r="D14" s="61">
        <v>5106.201099999999</v>
      </c>
      <c r="E14" s="53">
        <v>9719.1</v>
      </c>
      <c r="F14" s="10">
        <f t="shared" si="0"/>
        <v>4612.898900000001</v>
      </c>
      <c r="G14" s="25">
        <f t="shared" si="1"/>
        <v>6364.374862030907</v>
      </c>
      <c r="H14" s="27">
        <v>12313</v>
      </c>
      <c r="I14" s="15">
        <f>B14*F32*12</f>
        <v>3768.96</v>
      </c>
      <c r="J14" s="15">
        <f t="shared" si="3"/>
        <v>-843.938900000001</v>
      </c>
      <c r="K14" s="27">
        <f t="shared" si="4"/>
        <v>5200</v>
      </c>
      <c r="N14" s="42"/>
    </row>
    <row r="15" spans="1:14" ht="18.75">
      <c r="A15" s="2" t="s">
        <v>12</v>
      </c>
      <c r="B15" s="18">
        <v>93.1</v>
      </c>
      <c r="C15" s="18">
        <v>30.2</v>
      </c>
      <c r="D15" s="61">
        <v>4834.0838</v>
      </c>
      <c r="E15" s="53">
        <v>8634.400000000001</v>
      </c>
      <c r="F15" s="10">
        <f t="shared" si="0"/>
        <v>3800.316200000001</v>
      </c>
      <c r="G15" s="25">
        <f t="shared" si="1"/>
        <v>3401.643573218763</v>
      </c>
      <c r="H15" s="27">
        <v>12313</v>
      </c>
      <c r="I15" s="15">
        <f t="shared" si="2"/>
        <v>3834.3978457977028</v>
      </c>
      <c r="J15" s="15">
        <f t="shared" si="3"/>
        <v>34.08164579770164</v>
      </c>
      <c r="K15" s="27">
        <f t="shared" si="4"/>
        <v>3432.1498798762113</v>
      </c>
      <c r="N15" s="42"/>
    </row>
    <row r="16" spans="1:14" ht="18.75">
      <c r="A16" s="2" t="s">
        <v>13</v>
      </c>
      <c r="B16" s="18">
        <v>41.7</v>
      </c>
      <c r="C16" s="18">
        <v>15.4</v>
      </c>
      <c r="D16" s="61">
        <v>2465.1</v>
      </c>
      <c r="E16" s="53">
        <v>4220.6</v>
      </c>
      <c r="F16" s="10">
        <f t="shared" si="0"/>
        <v>1755.5000000000005</v>
      </c>
      <c r="G16" s="25">
        <f t="shared" si="1"/>
        <v>3508.1934452438054</v>
      </c>
      <c r="H16" s="27">
        <v>12313</v>
      </c>
      <c r="I16" s="15">
        <f t="shared" si="2"/>
        <v>1717.447799890056</v>
      </c>
      <c r="J16" s="15">
        <f t="shared" si="3"/>
        <v>-38.05220010994435</v>
      </c>
      <c r="K16" s="27">
        <f t="shared" si="4"/>
        <v>3432.1498798762113</v>
      </c>
      <c r="N16" s="42"/>
    </row>
    <row r="17" spans="1:14" ht="18.75">
      <c r="A17" s="2" t="s">
        <v>14</v>
      </c>
      <c r="B17" s="21">
        <v>96</v>
      </c>
      <c r="C17" s="21">
        <v>23.6</v>
      </c>
      <c r="D17" s="61">
        <v>3777.6284</v>
      </c>
      <c r="E17" s="53">
        <v>8646.3</v>
      </c>
      <c r="F17" s="10">
        <f t="shared" si="0"/>
        <v>4868.6716</v>
      </c>
      <c r="G17" s="25">
        <f t="shared" si="1"/>
        <v>4226.277430555555</v>
      </c>
      <c r="H17" s="27">
        <v>12313</v>
      </c>
      <c r="I17" s="15">
        <f t="shared" si="2"/>
        <v>3953.8366616173953</v>
      </c>
      <c r="J17" s="15">
        <f t="shared" si="3"/>
        <v>-914.8349383826044</v>
      </c>
      <c r="K17" s="27">
        <f t="shared" si="4"/>
        <v>3432.1498798762113</v>
      </c>
      <c r="N17" s="42"/>
    </row>
    <row r="18" spans="1:14" ht="18.75">
      <c r="A18" s="2" t="s">
        <v>15</v>
      </c>
      <c r="B18" s="18">
        <v>70.9</v>
      </c>
      <c r="C18" s="18">
        <v>15.8</v>
      </c>
      <c r="D18" s="61">
        <v>2529.0902</v>
      </c>
      <c r="E18" s="53">
        <v>5280.3</v>
      </c>
      <c r="F18" s="10">
        <f t="shared" si="0"/>
        <v>2751.2098</v>
      </c>
      <c r="G18" s="25">
        <f t="shared" si="1"/>
        <v>3233.673953925717</v>
      </c>
      <c r="H18" s="27">
        <v>12313</v>
      </c>
      <c r="I18" s="15">
        <f t="shared" si="2"/>
        <v>2920.073117798681</v>
      </c>
      <c r="J18" s="15">
        <f t="shared" si="3"/>
        <v>168.86331779868078</v>
      </c>
      <c r="K18" s="27">
        <f t="shared" si="4"/>
        <v>3432.1498798762113</v>
      </c>
      <c r="N18" s="42"/>
    </row>
    <row r="19" spans="1:14" ht="18.75">
      <c r="A19" s="2" t="s">
        <v>16</v>
      </c>
      <c r="B19" s="18">
        <v>52.9</v>
      </c>
      <c r="C19" s="18">
        <v>14.5</v>
      </c>
      <c r="D19" s="61">
        <v>2321.0005</v>
      </c>
      <c r="E19" s="53">
        <v>4198.5</v>
      </c>
      <c r="F19" s="10">
        <f t="shared" si="0"/>
        <v>1877.4995</v>
      </c>
      <c r="G19" s="25">
        <f t="shared" si="1"/>
        <v>2957.623660995589</v>
      </c>
      <c r="H19" s="27">
        <v>12313</v>
      </c>
      <c r="I19" s="15">
        <f t="shared" si="2"/>
        <v>2178.728743745419</v>
      </c>
      <c r="J19" s="15">
        <f t="shared" si="3"/>
        <v>301.2292437454189</v>
      </c>
      <c r="K19" s="27">
        <f t="shared" si="4"/>
        <v>3432.1498798762113</v>
      </c>
      <c r="N19" s="42"/>
    </row>
    <row r="20" spans="1:14" ht="18.75">
      <c r="A20" s="2" t="s">
        <v>17</v>
      </c>
      <c r="B20" s="18">
        <v>53.2</v>
      </c>
      <c r="C20" s="18">
        <v>15</v>
      </c>
      <c r="D20" s="61">
        <v>2401.035</v>
      </c>
      <c r="E20" s="53">
        <v>4241.7</v>
      </c>
      <c r="F20" s="10">
        <f t="shared" si="0"/>
        <v>1840.665</v>
      </c>
      <c r="G20" s="25">
        <f t="shared" si="1"/>
        <v>2883.2471804511274</v>
      </c>
      <c r="H20" s="27">
        <v>12313</v>
      </c>
      <c r="I20" s="15">
        <f t="shared" si="2"/>
        <v>2191.0844833129736</v>
      </c>
      <c r="J20" s="15">
        <f t="shared" si="3"/>
        <v>350.4194833129736</v>
      </c>
      <c r="K20" s="27">
        <f t="shared" si="4"/>
        <v>3432.149879876212</v>
      </c>
      <c r="N20" s="42"/>
    </row>
    <row r="21" spans="1:14" ht="18.75">
      <c r="A21" s="2" t="s">
        <v>18</v>
      </c>
      <c r="B21" s="18">
        <v>41.8</v>
      </c>
      <c r="C21" s="18">
        <v>14</v>
      </c>
      <c r="D21" s="61">
        <v>2240.966</v>
      </c>
      <c r="E21" s="53">
        <v>4279.5</v>
      </c>
      <c r="F21" s="10">
        <f t="shared" si="0"/>
        <v>2038.534</v>
      </c>
      <c r="G21" s="25">
        <f t="shared" si="1"/>
        <v>4064.0629984051043</v>
      </c>
      <c r="H21" s="27">
        <v>12313</v>
      </c>
      <c r="I21" s="15">
        <f t="shared" si="2"/>
        <v>1721.5663797459074</v>
      </c>
      <c r="J21" s="15">
        <f t="shared" si="3"/>
        <v>-316.9676202540927</v>
      </c>
      <c r="K21" s="27">
        <f t="shared" si="4"/>
        <v>3432.1498798762113</v>
      </c>
      <c r="N21" s="42"/>
    </row>
    <row r="22" spans="1:14" ht="18.75">
      <c r="A22" s="2" t="s">
        <v>19</v>
      </c>
      <c r="B22" s="18">
        <v>127.6</v>
      </c>
      <c r="C22" s="18">
        <v>36.7</v>
      </c>
      <c r="D22" s="61">
        <v>5874.5323</v>
      </c>
      <c r="E22" s="53">
        <v>10388.100000000002</v>
      </c>
      <c r="F22" s="10">
        <f t="shared" si="0"/>
        <v>4513.567700000002</v>
      </c>
      <c r="G22" s="25">
        <f t="shared" si="1"/>
        <v>2947.7323014629064</v>
      </c>
      <c r="H22" s="27">
        <v>12313</v>
      </c>
      <c r="I22" s="15">
        <f t="shared" si="2"/>
        <v>5255.307896066455</v>
      </c>
      <c r="J22" s="15">
        <f t="shared" si="3"/>
        <v>741.7401960664529</v>
      </c>
      <c r="K22" s="27">
        <f t="shared" si="4"/>
        <v>3432.149879876212</v>
      </c>
      <c r="N22" s="42"/>
    </row>
    <row r="23" spans="1:14" ht="18.75">
      <c r="A23" s="2" t="s">
        <v>20</v>
      </c>
      <c r="B23" s="18">
        <v>54</v>
      </c>
      <c r="C23" s="18">
        <v>13.3</v>
      </c>
      <c r="D23" s="61">
        <v>2128.98</v>
      </c>
      <c r="E23" s="53">
        <v>4715.799999999999</v>
      </c>
      <c r="F23" s="10">
        <f t="shared" si="0"/>
        <v>2586.8199999999993</v>
      </c>
      <c r="G23" s="25">
        <f t="shared" si="1"/>
        <v>3992.006172839505</v>
      </c>
      <c r="H23" s="27">
        <v>12313</v>
      </c>
      <c r="I23" s="15">
        <f t="shared" si="2"/>
        <v>2224.033122159785</v>
      </c>
      <c r="J23" s="15">
        <f t="shared" si="3"/>
        <v>-362.7868778402144</v>
      </c>
      <c r="K23" s="27">
        <f t="shared" si="4"/>
        <v>3432.1498798762113</v>
      </c>
      <c r="N23" s="42"/>
    </row>
    <row r="24" spans="1:14" ht="18.75">
      <c r="A24" s="2" t="s">
        <v>21</v>
      </c>
      <c r="B24" s="18">
        <v>59.2</v>
      </c>
      <c r="C24" s="18">
        <v>15.9</v>
      </c>
      <c r="D24" s="61">
        <v>2545.0971</v>
      </c>
      <c r="E24" s="53">
        <v>5039.7</v>
      </c>
      <c r="F24" s="10">
        <f t="shared" si="0"/>
        <v>2494.6029</v>
      </c>
      <c r="G24" s="25">
        <f t="shared" si="1"/>
        <v>3511.546875</v>
      </c>
      <c r="H24" s="27">
        <v>12313</v>
      </c>
      <c r="I24" s="15">
        <f t="shared" si="2"/>
        <v>2438.199274664061</v>
      </c>
      <c r="J24" s="15">
        <f t="shared" si="3"/>
        <v>-56.40362533593907</v>
      </c>
      <c r="K24" s="27">
        <f t="shared" si="4"/>
        <v>3432.149879876212</v>
      </c>
      <c r="N24" s="42"/>
    </row>
    <row r="25" spans="1:14" ht="18.75">
      <c r="A25" s="2" t="s">
        <v>22</v>
      </c>
      <c r="B25" s="18">
        <v>59.7</v>
      </c>
      <c r="C25" s="18">
        <v>16.9</v>
      </c>
      <c r="D25" s="61">
        <v>2705.1661000000004</v>
      </c>
      <c r="E25" s="53">
        <v>4763.2</v>
      </c>
      <c r="F25" s="10">
        <f t="shared" si="0"/>
        <v>2058.0338999999994</v>
      </c>
      <c r="G25" s="25">
        <f t="shared" si="1"/>
        <v>2872.744137353433</v>
      </c>
      <c r="H25" s="27">
        <v>12313</v>
      </c>
      <c r="I25" s="15">
        <f t="shared" si="2"/>
        <v>2458.7921739433177</v>
      </c>
      <c r="J25" s="15">
        <f t="shared" si="3"/>
        <v>400.7582739433183</v>
      </c>
      <c r="K25" s="27">
        <f t="shared" si="4"/>
        <v>3432.1498798762113</v>
      </c>
      <c r="N25" s="42"/>
    </row>
    <row r="26" spans="1:14" ht="18.75">
      <c r="A26" s="2" t="s">
        <v>23</v>
      </c>
      <c r="B26" s="18">
        <v>37.7</v>
      </c>
      <c r="C26" s="18">
        <v>11.3</v>
      </c>
      <c r="D26" s="61">
        <v>1808.7797</v>
      </c>
      <c r="E26" s="53">
        <v>3412.1</v>
      </c>
      <c r="F26" s="10">
        <f t="shared" si="0"/>
        <v>1603.3202999999999</v>
      </c>
      <c r="G26" s="25">
        <f t="shared" si="1"/>
        <v>3544.0324933686998</v>
      </c>
      <c r="H26" s="27">
        <v>12313</v>
      </c>
      <c r="I26" s="15">
        <f t="shared" si="2"/>
        <v>1552.704605655998</v>
      </c>
      <c r="J26" s="15">
        <f t="shared" si="3"/>
        <v>-50.615694344001895</v>
      </c>
      <c r="K26" s="27">
        <f t="shared" si="4"/>
        <v>3432.1498798762113</v>
      </c>
      <c r="N26" s="42"/>
    </row>
    <row r="27" spans="1:14" ht="18.75">
      <c r="A27" s="2" t="s">
        <v>24</v>
      </c>
      <c r="B27" s="18">
        <v>53.2</v>
      </c>
      <c r="C27" s="18">
        <v>15.6</v>
      </c>
      <c r="D27" s="61">
        <v>2497.0764</v>
      </c>
      <c r="E27" s="53">
        <v>4339.5</v>
      </c>
      <c r="F27" s="10">
        <f t="shared" si="0"/>
        <v>1842.4236</v>
      </c>
      <c r="G27" s="25">
        <f t="shared" si="1"/>
        <v>2886.0018796992485</v>
      </c>
      <c r="H27" s="27">
        <v>12313</v>
      </c>
      <c r="I27" s="15">
        <f t="shared" si="2"/>
        <v>2191.0844833129736</v>
      </c>
      <c r="J27" s="15">
        <f t="shared" si="3"/>
        <v>348.6608833129735</v>
      </c>
      <c r="K27" s="27">
        <f t="shared" si="4"/>
        <v>3432.149879876212</v>
      </c>
      <c r="N27" s="42"/>
    </row>
    <row r="28" spans="1:14" ht="18.75">
      <c r="A28" s="2" t="s">
        <v>25</v>
      </c>
      <c r="B28" s="18">
        <v>129.5</v>
      </c>
      <c r="C28" s="18">
        <v>45.6</v>
      </c>
      <c r="D28" s="62">
        <v>7299.146400000001</v>
      </c>
      <c r="E28" s="53">
        <v>12362.7</v>
      </c>
      <c r="F28" s="10">
        <f t="shared" si="0"/>
        <v>5063.553599999999</v>
      </c>
      <c r="G28" s="25">
        <f t="shared" si="1"/>
        <v>3258.3999999999996</v>
      </c>
      <c r="H28" s="27">
        <v>12313</v>
      </c>
      <c r="I28" s="15">
        <f t="shared" si="2"/>
        <v>5333.560913327633</v>
      </c>
      <c r="J28" s="15">
        <f t="shared" si="3"/>
        <v>270.0073133276337</v>
      </c>
      <c r="K28" s="27">
        <f t="shared" si="4"/>
        <v>3432.149879876212</v>
      </c>
      <c r="N28" s="42"/>
    </row>
    <row r="29" spans="1:11" ht="19.5">
      <c r="A29" s="49" t="s">
        <v>26</v>
      </c>
      <c r="B29" s="12">
        <f>SUM(B4:B28)</f>
        <v>1767.8000000000002</v>
      </c>
      <c r="C29" s="12">
        <f>SUM(C4:C28)</f>
        <v>547.4</v>
      </c>
      <c r="D29" s="12">
        <f>SUM(D4:D28)</f>
        <v>87621.7445</v>
      </c>
      <c r="E29" s="16">
        <f>SUM(E4:E28)</f>
        <v>163200.60000000006</v>
      </c>
      <c r="F29" s="12">
        <f>SUM(F4:F28)</f>
        <v>75578.8555</v>
      </c>
      <c r="G29" s="26">
        <f>AVERAGE(G4:G28)</f>
        <v>3646.008031429268</v>
      </c>
      <c r="H29" s="26">
        <f>AVERAGE(H4:H28)</f>
        <v>12313</v>
      </c>
      <c r="I29" s="16">
        <f>SUM(I4:I28)</f>
        <v>75578.8294</v>
      </c>
      <c r="J29" s="16">
        <v>0</v>
      </c>
      <c r="K29" s="28"/>
    </row>
    <row r="30" spans="1:10" ht="15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8.75">
      <c r="A31" s="58"/>
      <c r="B31" s="58"/>
      <c r="C31" s="58"/>
      <c r="D31" s="58"/>
      <c r="E31" s="23" t="s">
        <v>31</v>
      </c>
      <c r="F31" s="24">
        <v>3.4321498798762113</v>
      </c>
      <c r="G31" s="58"/>
      <c r="H31" s="58"/>
      <c r="I31" s="58"/>
      <c r="J31" s="58"/>
    </row>
    <row r="32" spans="5:6" ht="18.75">
      <c r="E32" s="23" t="s">
        <v>42</v>
      </c>
      <c r="F32" s="24">
        <v>5.2</v>
      </c>
    </row>
  </sheetData>
  <sheetProtection/>
  <mergeCells count="10">
    <mergeCell ref="A1:A2"/>
    <mergeCell ref="D1:D2"/>
    <mergeCell ref="E1:E2"/>
    <mergeCell ref="F1:F2"/>
    <mergeCell ref="K1:K2"/>
    <mergeCell ref="G1:G2"/>
    <mergeCell ref="H1:H2"/>
    <mergeCell ref="I1:I2"/>
    <mergeCell ref="J1:J2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medvedyeva</dc:creator>
  <cp:keywords/>
  <dc:description/>
  <cp:lastModifiedBy>ignatchenko</cp:lastModifiedBy>
  <dcterms:created xsi:type="dcterms:W3CDTF">2015-02-10T14:16:38Z</dcterms:created>
  <dcterms:modified xsi:type="dcterms:W3CDTF">2015-03-24T16:51:29Z</dcterms:modified>
  <cp:category/>
  <cp:version/>
  <cp:contentType/>
  <cp:contentStatus/>
</cp:coreProperties>
</file>